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J:\Hazard &amp; Vulnerability Assessment\"/>
    </mc:Choice>
  </mc:AlternateContent>
  <bookViews>
    <workbookView xWindow="120" yWindow="45" windowWidth="15180" windowHeight="8580" tabRatio="720" firstSheet="3" activeTab="4" xr2:uid="{00000000-000D-0000-FFFF-FFFF00000000}"/>
  </bookViews>
  <sheets>
    <sheet name="Introduction" sheetId="14" r:id="rId1"/>
    <sheet name="Natural Hazards" sheetId="1" r:id="rId2"/>
    <sheet name="Technological Hazards" sheetId="9" r:id="rId3"/>
    <sheet name="Human Hazards" sheetId="10" r:id="rId4"/>
    <sheet name="Hazardous Materials" sheetId="13" r:id="rId5"/>
    <sheet name="Summary" sheetId="2" r:id="rId6"/>
  </sheets>
  <definedNames>
    <definedName name="_xlnm.Print_Area" localSheetId="0">Introduction!$A$2:$I$21</definedName>
  </definedNames>
  <calcPr calcId="171027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  <c r="C20" i="10"/>
  <c r="D20" i="10"/>
  <c r="E20" i="10"/>
  <c r="F20" i="10"/>
  <c r="G20" i="10"/>
  <c r="H20" i="10"/>
  <c r="B20" i="10"/>
  <c r="C12" i="13"/>
  <c r="D12" i="13"/>
  <c r="E12" i="13"/>
  <c r="F12" i="13"/>
  <c r="G12" i="13"/>
  <c r="H12" i="13"/>
  <c r="B12" i="13"/>
  <c r="E16" i="1"/>
  <c r="D16" i="1"/>
  <c r="C16" i="1"/>
  <c r="B6" i="2" s="1"/>
  <c r="I7" i="13"/>
  <c r="I19" i="10"/>
  <c r="I12" i="10"/>
  <c r="I22" i="9"/>
  <c r="I10" i="9"/>
  <c r="I7" i="9"/>
  <c r="B29" i="9"/>
  <c r="I16" i="10"/>
  <c r="I17" i="10"/>
  <c r="I10" i="13"/>
  <c r="I9" i="13"/>
  <c r="A15" i="13"/>
  <c r="A14" i="13"/>
  <c r="E15" i="13"/>
  <c r="E4" i="2"/>
  <c r="D15" i="13"/>
  <c r="E3" i="2"/>
  <c r="I11" i="13"/>
  <c r="I8" i="13"/>
  <c r="A22" i="10"/>
  <c r="A21" i="10"/>
  <c r="D22" i="10"/>
  <c r="D3" i="2"/>
  <c r="E22" i="10"/>
  <c r="D4" i="2"/>
  <c r="I18" i="10"/>
  <c r="I11" i="10"/>
  <c r="I9" i="10"/>
  <c r="I8" i="10"/>
  <c r="I13" i="10"/>
  <c r="I10" i="10"/>
  <c r="I7" i="10"/>
  <c r="I14" i="10"/>
  <c r="A16" i="1"/>
  <c r="A15" i="1"/>
  <c r="B3" i="2"/>
  <c r="I13" i="1"/>
  <c r="I10" i="1"/>
  <c r="I8" i="1"/>
  <c r="I9" i="1"/>
  <c r="I12" i="1"/>
  <c r="I7" i="1"/>
  <c r="I11" i="1"/>
  <c r="A30" i="9"/>
  <c r="A31" i="9"/>
  <c r="D31" i="9"/>
  <c r="C3" i="2"/>
  <c r="E31" i="9"/>
  <c r="C4" i="2" s="1"/>
  <c r="I23" i="9"/>
  <c r="I18" i="9"/>
  <c r="D29" i="9"/>
  <c r="F29" i="9"/>
  <c r="G29" i="9"/>
  <c r="H29" i="9"/>
  <c r="I8" i="9"/>
  <c r="I15" i="9"/>
  <c r="I27" i="9"/>
  <c r="I14" i="9"/>
  <c r="I21" i="9"/>
  <c r="I28" i="9"/>
  <c r="I24" i="9"/>
  <c r="I11" i="9"/>
  <c r="I9" i="9"/>
  <c r="I20" i="9"/>
  <c r="I19" i="9"/>
  <c r="I17" i="9"/>
  <c r="I12" i="9"/>
  <c r="I13" i="9"/>
  <c r="I16" i="9"/>
  <c r="I26" i="9"/>
  <c r="I25" i="9"/>
  <c r="E29" i="9"/>
  <c r="C15" i="13"/>
  <c r="I12" i="13"/>
  <c r="F4" i="2"/>
  <c r="C22" i="10"/>
  <c r="I20" i="10"/>
  <c r="F3" i="2"/>
  <c r="F6" i="2" s="1"/>
  <c r="B4" i="2"/>
  <c r="C31" i="9"/>
  <c r="C29" i="9"/>
  <c r="E6" i="2"/>
  <c r="D6" i="2"/>
  <c r="I14" i="1"/>
  <c r="C6" i="2"/>
  <c r="I29" i="9"/>
</calcChain>
</file>

<file path=xl/sharedStrings.xml><?xml version="1.0" encoding="utf-8"?>
<sst xmlns="http://schemas.openxmlformats.org/spreadsheetml/2006/main" count="190" uniqueCount="100">
  <si>
    <t>EVENT</t>
  </si>
  <si>
    <t>PROBABILITY</t>
  </si>
  <si>
    <t>Tornado</t>
  </si>
  <si>
    <t>Ice Storm</t>
  </si>
  <si>
    <t>Drought</t>
  </si>
  <si>
    <t>Electrical Failure</t>
  </si>
  <si>
    <t>Transportation Failure</t>
  </si>
  <si>
    <t>Fuel Shortage</t>
  </si>
  <si>
    <t>Natural Gas Failure</t>
  </si>
  <si>
    <t>Water Failure</t>
  </si>
  <si>
    <t>Sewer Failure</t>
  </si>
  <si>
    <t>Steam Failure</t>
  </si>
  <si>
    <t>Fire Alarm Failure</t>
  </si>
  <si>
    <t>Medical Gas Failure</t>
  </si>
  <si>
    <t>HVAC Failure</t>
  </si>
  <si>
    <t>Information Systems Failure</t>
  </si>
  <si>
    <t>Fire, Internal</t>
  </si>
  <si>
    <t>Flood, Internal</t>
  </si>
  <si>
    <t>Structural Damage</t>
  </si>
  <si>
    <t>Mass Casualty Incident (trauma)</t>
  </si>
  <si>
    <t>Terrorism, Biological</t>
  </si>
  <si>
    <t>VIP Situation</t>
  </si>
  <si>
    <t>Civil Disturbance</t>
  </si>
  <si>
    <t>Labor Action</t>
  </si>
  <si>
    <t>Forensic Admission</t>
  </si>
  <si>
    <t>Bomb Threat</t>
  </si>
  <si>
    <t>Natural</t>
  </si>
  <si>
    <t>Technological</t>
  </si>
  <si>
    <t>Human</t>
  </si>
  <si>
    <t>Hazmat</t>
  </si>
  <si>
    <t>Supply Shortage</t>
  </si>
  <si>
    <t>PROPERTY IMPACT</t>
  </si>
  <si>
    <t>HUMAN IMPACT</t>
  </si>
  <si>
    <t>BUSINESS IMPACT</t>
  </si>
  <si>
    <t>PREPARED-NESS</t>
  </si>
  <si>
    <t>RISK</t>
  </si>
  <si>
    <t xml:space="preserve">AVERAGE </t>
  </si>
  <si>
    <t>Possibility of death or injury</t>
  </si>
  <si>
    <t>Physical losses and damages</t>
  </si>
  <si>
    <t>Preplanning</t>
  </si>
  <si>
    <t>Likelihood this will occur</t>
  </si>
  <si>
    <t>Community/    Mutual Aid staff and supplies</t>
  </si>
  <si>
    <t>Relative threat*</t>
  </si>
  <si>
    <t>HAZARD AND VULNERABILITY ASSESSMENT TOOL</t>
  </si>
  <si>
    <t>HUMAN RELATED EVENTS</t>
  </si>
  <si>
    <t>EVENTS INVOLVING HAZARDOUS MATERIALS</t>
  </si>
  <si>
    <t xml:space="preserve">0 = N/A                   1 = Low                   2 = Moderate            3 = High     </t>
  </si>
  <si>
    <t xml:space="preserve">0 = N/A                    1 = Low                   2 = Moderate            3 = High     </t>
  </si>
  <si>
    <t xml:space="preserve">0 = N/A                 1 = Low                  2 = Moderate            3 = High     </t>
  </si>
  <si>
    <t xml:space="preserve">SCORE                              </t>
  </si>
  <si>
    <t xml:space="preserve">0 = N/A                  1 = Low                  2 = Moderate            3 = High     </t>
  </si>
  <si>
    <t>SEVERITY = (MAGNITUDE - MITIGATION)</t>
  </si>
  <si>
    <t>INTERNAL RESPONSE</t>
  </si>
  <si>
    <t>EXTERNAL RESPONSE</t>
  </si>
  <si>
    <t>0 - 100%</t>
  </si>
  <si>
    <t>AVERAGE SCORE</t>
  </si>
  <si>
    <t>RISK  =  PROBABILITY * SEVERITY</t>
  </si>
  <si>
    <t>0 = N/A                       1 = High                     2 = Moderate           3 = Low or none</t>
  </si>
  <si>
    <t>0 = N/A                      1 = High                     2 = Moderate               3 = Low or none</t>
  </si>
  <si>
    <t>0 = N/A                            1 = High                     2 = Moderate               3 = Low or none</t>
  </si>
  <si>
    <t>Probability</t>
  </si>
  <si>
    <t>Severity</t>
  </si>
  <si>
    <r>
      <t xml:space="preserve">Hazard Specific Relative Risk:                            </t>
    </r>
    <r>
      <rPr>
        <i/>
        <sz val="8"/>
        <rFont val="Arial"/>
        <family val="2"/>
      </rPr>
      <t xml:space="preserve">            </t>
    </r>
  </si>
  <si>
    <t>0 = N/A                            1 = High                          2 = Moderate                 3 = Low or none</t>
  </si>
  <si>
    <r>
      <t xml:space="preserve">Small Casualty Hazmat Incident </t>
    </r>
    <r>
      <rPr>
        <i/>
        <sz val="8"/>
        <rFont val="Arial"/>
        <family val="2"/>
      </rPr>
      <t>(From historic events at your MC with &lt; 5 victims)</t>
    </r>
  </si>
  <si>
    <t>Total for Facility</t>
  </si>
  <si>
    <t>Temperature Extremes-High (&gt;105)</t>
  </si>
  <si>
    <t xml:space="preserve">Radiation Exposure, Internal </t>
  </si>
  <si>
    <t>Radiation Exposure, External</t>
  </si>
  <si>
    <t>Interruption of services</t>
  </si>
  <si>
    <t>Time, effectiveness, resources</t>
  </si>
  <si>
    <t xml:space="preserve">                                               SUMMARY OF MEDICAL CENTER HAZARDS ANALYSIS</t>
  </si>
  <si>
    <t>Infant/child Abduction</t>
  </si>
  <si>
    <t>Introduction</t>
  </si>
  <si>
    <t xml:space="preserve">casualties, and damaging or destroying property. </t>
  </si>
  <si>
    <t>Aviation Crash</t>
  </si>
  <si>
    <t>Security Systems Failure</t>
  </si>
  <si>
    <t>Explosion</t>
  </si>
  <si>
    <t>Workplace Violence</t>
  </si>
  <si>
    <t>External Chemical Spill</t>
  </si>
  <si>
    <t>Excessive Snow Fall</t>
  </si>
  <si>
    <t>Pandemic/Mass Casualty Incident - Medical/Infectious</t>
  </si>
  <si>
    <t>NATURALLY OCCURRING EVENTS</t>
  </si>
  <si>
    <t xml:space="preserve">TECHNOLOGIC EVENTS </t>
  </si>
  <si>
    <t xml:space="preserve">Hazards Scoring Near or Greater than 50:  </t>
  </si>
  <si>
    <t>Internal Chemical Spill</t>
  </si>
  <si>
    <t>Med Vacuum Failure</t>
  </si>
  <si>
    <t>develops plans to address any hazard with a risk score greater than 50.</t>
  </si>
  <si>
    <t>DATE</t>
  </si>
  <si>
    <t>The clinic is exposed to many hazards, all of which have the potential for disrupting the operation, causing</t>
  </si>
  <si>
    <t>The ________________________ Committee reviews the Hazard Vulnerability Assessment (HVA) annually and</t>
  </si>
  <si>
    <t>Elevator Failure</t>
  </si>
  <si>
    <t>Probability = Number of Events * 3</t>
  </si>
  <si>
    <t>Severity = Number of Events * 18</t>
  </si>
  <si>
    <t>External Active Threat</t>
  </si>
  <si>
    <t>Internal Active Threat</t>
  </si>
  <si>
    <t>Severe Summer Thunderstorm</t>
  </si>
  <si>
    <t>Summer Flash Flood</t>
  </si>
  <si>
    <t>Telephone Failure</t>
  </si>
  <si>
    <t>Missing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</si>
</sst>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mmm\-yy;@"/>
  </numFmts>
  <fonts count="40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b/>
      <u/>
      <sz val="11"/>
      <name val="Arial"/>
      <family val="2"/>
    </font>
    <font>
      <i/>
      <sz val="9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u/>
      <sz val="9"/>
      <name val="Arial"/>
      <family val="2"/>
    </font>
    <font>
      <i/>
      <sz val="10"/>
      <name val="Arial"/>
      <family val="2"/>
    </font>
    <font>
      <i/>
      <sz val="7.5"/>
      <name val="Arial"/>
      <family val="2"/>
    </font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2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5" fillId="0" borderId="0" xfId="0" applyFont="1" applyAlignment="1" applyProtection="1">
      <alignment horizontal="centerContinuous"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1" fontId="4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/>
    <xf numFmtId="0" fontId="9" fillId="0" borderId="0" xfId="0" applyFont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wrapText="1"/>
    </xf>
    <xf numFmtId="2" fontId="3" fillId="0" borderId="0" xfId="0" applyNumberFormat="1" applyFont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/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5" fillId="0" borderId="0" xfId="0" applyFont="1" applyAlignment="1" applyProtection="1">
      <alignment horizontal="centerContinuous" vertical="top" wrapText="1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" fillId="0" borderId="0" xfId="0" applyFont="1" applyAlignment="1" applyProtection="1"/>
    <xf numFmtId="1" fontId="2" fillId="3" borderId="2" xfId="0" applyNumberFormat="1" applyFont="1" applyFill="1" applyBorder="1" applyAlignment="1" applyProtection="1">
      <alignment horizontal="center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left" vertical="center" wrapText="1" indent="1"/>
    </xf>
    <xf numFmtId="0" fontId="12" fillId="5" borderId="19" xfId="0" applyFont="1" applyFill="1" applyBorder="1" applyAlignment="1" applyProtection="1">
      <alignment horizontal="left" vertical="center" wrapText="1" indent="1"/>
    </xf>
    <xf numFmtId="2" fontId="2" fillId="3" borderId="21" xfId="0" applyNumberFormat="1" applyFont="1" applyFill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left" vertical="center" wrapText="1" indent="1"/>
    </xf>
    <xf numFmtId="0" fontId="2" fillId="6" borderId="5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10" fillId="6" borderId="21" xfId="0" applyFont="1" applyFill="1" applyBorder="1" applyAlignment="1" applyProtection="1">
      <alignment horizontal="center" vertical="center" wrapText="1"/>
    </xf>
    <xf numFmtId="9" fontId="2" fillId="7" borderId="2" xfId="0" applyNumberFormat="1" applyFont="1" applyFill="1" applyBorder="1" applyAlignment="1" applyProtection="1">
      <alignment horizontal="center" vertical="center" wrapText="1"/>
    </xf>
    <xf numFmtId="0" fontId="12" fillId="6" borderId="25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2" fillId="6" borderId="21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right" vertical="center"/>
    </xf>
    <xf numFmtId="2" fontId="3" fillId="0" borderId="29" xfId="0" applyNumberFormat="1" applyFont="1" applyBorder="1" applyAlignment="1" applyProtection="1">
      <alignment horizontal="left" vertical="center"/>
    </xf>
    <xf numFmtId="2" fontId="3" fillId="0" borderId="30" xfId="0" applyNumberFormat="1" applyFont="1" applyBorder="1" applyAlignment="1" applyProtection="1">
      <alignment horizontal="left" vertical="center"/>
    </xf>
    <xf numFmtId="2" fontId="3" fillId="0" borderId="31" xfId="0" applyNumberFormat="1" applyFont="1" applyBorder="1" applyAlignment="1" applyProtection="1">
      <alignment horizontal="left" vertical="center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2" fontId="2" fillId="3" borderId="35" xfId="0" applyNumberFormat="1" applyFont="1" applyFill="1" applyBorder="1" applyAlignment="1" applyProtection="1">
      <alignment horizontal="center" vertical="center" wrapText="1"/>
    </xf>
    <xf numFmtId="2" fontId="2" fillId="3" borderId="25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10" fillId="6" borderId="2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top" wrapText="1"/>
    </xf>
    <xf numFmtId="0" fontId="2" fillId="5" borderId="37" xfId="0" applyFont="1" applyFill="1" applyBorder="1" applyAlignment="1" applyProtection="1">
      <alignment horizontal="center" vertical="center" wrapText="1"/>
    </xf>
    <xf numFmtId="0" fontId="10" fillId="5" borderId="37" xfId="0" applyFont="1" applyFill="1" applyBorder="1" applyAlignment="1" applyProtection="1">
      <alignment horizontal="center" vertical="center" wrapText="1"/>
    </xf>
    <xf numFmtId="0" fontId="12" fillId="5" borderId="37" xfId="0" applyFont="1" applyFill="1" applyBorder="1" applyAlignment="1" applyProtection="1">
      <alignment horizontal="left" vertical="center" wrapText="1" indent="1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</xf>
    <xf numFmtId="0" fontId="12" fillId="5" borderId="25" xfId="0" applyFont="1" applyFill="1" applyBorder="1" applyAlignment="1" applyProtection="1">
      <alignment horizontal="left" vertical="center" wrapText="1" indent="1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wrapText="1"/>
    </xf>
    <xf numFmtId="2" fontId="2" fillId="0" borderId="0" xfId="0" applyNumberFormat="1" applyFont="1" applyAlignment="1" applyProtection="1">
      <alignment wrapText="1"/>
    </xf>
    <xf numFmtId="0" fontId="15" fillId="0" borderId="0" xfId="0" applyFont="1" applyBorder="1" applyAlignment="1" applyProtection="1">
      <alignment horizontal="left"/>
    </xf>
    <xf numFmtId="0" fontId="0" fillId="3" borderId="6" xfId="0" applyFill="1" applyBorder="1" applyProtection="1"/>
    <xf numFmtId="0" fontId="3" fillId="3" borderId="24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Continuous" vertical="center"/>
    </xf>
    <xf numFmtId="0" fontId="3" fillId="3" borderId="5" xfId="0" applyFont="1" applyFill="1" applyBorder="1" applyAlignment="1" applyProtection="1">
      <alignment horizontal="centerContinuous" vertical="center"/>
    </xf>
    <xf numFmtId="0" fontId="3" fillId="3" borderId="4" xfId="0" applyFont="1" applyFill="1" applyBorder="1" applyAlignment="1" applyProtection="1">
      <alignment horizontal="centerContinuous" vertical="center"/>
    </xf>
    <xf numFmtId="0" fontId="0" fillId="4" borderId="6" xfId="0" applyFill="1" applyBorder="1" applyProtection="1"/>
    <xf numFmtId="0" fontId="3" fillId="0" borderId="0" xfId="0" applyFont="1" applyAlignment="1" applyProtection="1">
      <alignment horizontal="centerContinuous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textRotation="90"/>
    </xf>
    <xf numFmtId="0" fontId="3" fillId="4" borderId="42" xfId="0" applyFont="1" applyFill="1" applyBorder="1" applyAlignment="1" applyProtection="1">
      <alignment horizontal="center" textRotation="90" wrapText="1"/>
    </xf>
    <xf numFmtId="0" fontId="10" fillId="0" borderId="0" xfId="0" applyFont="1" applyAlignment="1" applyProtection="1">
      <alignment horizontal="left" textRotation="90"/>
    </xf>
    <xf numFmtId="0" fontId="0" fillId="0" borderId="0" xfId="0" applyAlignment="1" applyProtection="1">
      <alignment horizontal="center" textRotation="90"/>
    </xf>
    <xf numFmtId="0" fontId="0" fillId="0" borderId="0" xfId="0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 wrapText="1"/>
    </xf>
    <xf numFmtId="2" fontId="3" fillId="0" borderId="0" xfId="0" applyNumberFormat="1" applyFont="1" applyBorder="1" applyAlignment="1" applyProtection="1">
      <alignment horizontal="center"/>
    </xf>
    <xf numFmtId="2" fontId="3" fillId="4" borderId="43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3" fillId="8" borderId="44" xfId="0" applyFont="1" applyFill="1" applyBorder="1" applyAlignment="1" applyProtection="1">
      <alignment vertical="center" wrapText="1"/>
    </xf>
    <xf numFmtId="2" fontId="3" fillId="8" borderId="45" xfId="0" applyNumberFormat="1" applyFont="1" applyFill="1" applyBorder="1" applyAlignment="1" applyProtection="1">
      <alignment horizontal="center" vertical="center"/>
    </xf>
    <xf numFmtId="2" fontId="3" fillId="8" borderId="46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164" fontId="3" fillId="0" borderId="0" xfId="0" applyNumberFormat="1" applyFont="1" applyAlignment="1" applyProtection="1">
      <alignment horizontal="centerContinuous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9" fontId="2" fillId="9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left" vertical="center" wrapText="1" indent="1"/>
    </xf>
    <xf numFmtId="9" fontId="2" fillId="9" borderId="3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 applyProtection="1"/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top" wrapText="1"/>
    </xf>
    <xf numFmtId="0" fontId="10" fillId="10" borderId="2" xfId="0" applyFont="1" applyFill="1" applyBorder="1" applyAlignment="1" applyProtection="1">
      <alignment horizontal="center" vertical="center" wrapText="1"/>
    </xf>
    <xf numFmtId="0" fontId="14" fillId="10" borderId="2" xfId="0" applyFont="1" applyFill="1" applyBorder="1" applyAlignment="1" applyProtection="1">
      <alignment horizontal="center" vertical="center" wrapText="1"/>
    </xf>
    <xf numFmtId="9" fontId="2" fillId="9" borderId="8" xfId="0" applyNumberFormat="1" applyFont="1" applyFill="1" applyBorder="1" applyAlignment="1" applyProtection="1">
      <alignment horizontal="center" vertical="center" wrapText="1"/>
    </xf>
    <xf numFmtId="9" fontId="2" fillId="9" borderId="41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</xf>
    <xf numFmtId="164" fontId="19" fillId="0" borderId="0" xfId="0" applyNumberFormat="1" applyFont="1" applyAlignment="1" applyProtection="1">
      <alignment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wrapText="1"/>
    </xf>
    <xf numFmtId="0" fontId="21" fillId="3" borderId="6" xfId="0" applyFont="1" applyFill="1" applyBorder="1"/>
    <xf numFmtId="0" fontId="19" fillId="3" borderId="24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centerContinuous" vertical="center"/>
    </xf>
    <xf numFmtId="0" fontId="19" fillId="3" borderId="5" xfId="0" applyFont="1" applyFill="1" applyBorder="1" applyAlignment="1">
      <alignment horizontal="centerContinuous" vertical="center"/>
    </xf>
    <xf numFmtId="0" fontId="19" fillId="3" borderId="4" xfId="0" applyFont="1" applyFill="1" applyBorder="1" applyAlignment="1">
      <alignment horizontal="centerContinuous" vertical="center"/>
    </xf>
    <xf numFmtId="0" fontId="21" fillId="4" borderId="6" xfId="0" applyFont="1" applyFill="1" applyBorder="1"/>
    <xf numFmtId="0" fontId="19" fillId="3" borderId="7" xfId="0" applyFont="1" applyFill="1" applyBorder="1" applyAlignment="1" applyProtection="1">
      <alignment horizontal="center" wrapText="1"/>
    </xf>
    <xf numFmtId="0" fontId="22" fillId="2" borderId="1" xfId="0" applyFont="1" applyFill="1" applyBorder="1" applyAlignment="1" applyProtection="1">
      <alignment horizontal="center" vertical="top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 wrapText="1"/>
    </xf>
    <xf numFmtId="0" fontId="22" fillId="6" borderId="21" xfId="0" applyFont="1" applyFill="1" applyBorder="1" applyAlignment="1" applyProtection="1">
      <alignment horizontal="center" vertical="center" wrapText="1"/>
    </xf>
    <xf numFmtId="0" fontId="22" fillId="10" borderId="1" xfId="0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vertical="center" wrapText="1"/>
    </xf>
    <xf numFmtId="0" fontId="23" fillId="2" borderId="1" xfId="0" applyFont="1" applyFill="1" applyBorder="1" applyAlignment="1" applyProtection="1">
      <alignment horizontal="center" vertical="top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4" fillId="5" borderId="3" xfId="0" applyFont="1" applyFill="1" applyBorder="1" applyAlignment="1" applyProtection="1">
      <alignment horizontal="center" vertical="center" wrapText="1"/>
    </xf>
    <xf numFmtId="0" fontId="24" fillId="5" borderId="19" xfId="0" applyFont="1" applyFill="1" applyBorder="1" applyAlignment="1" applyProtection="1">
      <alignment horizontal="center" vertical="center" wrapText="1"/>
    </xf>
    <xf numFmtId="0" fontId="24" fillId="5" borderId="5" xfId="0" applyFont="1" applyFill="1" applyBorder="1" applyAlignment="1" applyProtection="1">
      <alignment horizontal="center" vertical="center" wrapText="1"/>
    </xf>
    <xf numFmtId="0" fontId="24" fillId="6" borderId="19" xfId="0" applyFont="1" applyFill="1" applyBorder="1" applyAlignment="1" applyProtection="1">
      <alignment horizontal="center" vertical="center" wrapText="1"/>
    </xf>
    <xf numFmtId="0" fontId="24" fillId="6" borderId="5" xfId="0" applyFont="1" applyFill="1" applyBorder="1" applyAlignment="1" applyProtection="1">
      <alignment horizontal="center" vertical="center" wrapText="1"/>
    </xf>
    <xf numFmtId="0" fontId="24" fillId="6" borderId="21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6" fillId="2" borderId="3" xfId="0" applyFont="1" applyFill="1" applyBorder="1" applyAlignment="1" applyProtection="1">
      <alignment horizontal="left" vertical="center" wrapText="1" indent="1"/>
    </xf>
    <xf numFmtId="0" fontId="26" fillId="5" borderId="3" xfId="0" applyFont="1" applyFill="1" applyBorder="1" applyAlignment="1" applyProtection="1">
      <alignment horizontal="left" vertical="center" wrapText="1" indent="1"/>
    </xf>
    <xf numFmtId="0" fontId="26" fillId="5" borderId="19" xfId="0" applyFont="1" applyFill="1" applyBorder="1" applyAlignment="1" applyProtection="1">
      <alignment horizontal="left" vertical="center" wrapText="1" indent="1"/>
    </xf>
    <xf numFmtId="0" fontId="26" fillId="5" borderId="5" xfId="0" applyFont="1" applyFill="1" applyBorder="1" applyAlignment="1" applyProtection="1">
      <alignment horizontal="left" vertical="center" wrapText="1" indent="1"/>
    </xf>
    <xf numFmtId="0" fontId="26" fillId="6" borderId="25" xfId="0" applyFont="1" applyFill="1" applyBorder="1" applyAlignment="1" applyProtection="1">
      <alignment horizontal="center" vertical="center" wrapText="1"/>
    </xf>
    <xf numFmtId="0" fontId="26" fillId="6" borderId="5" xfId="0" applyFont="1" applyFill="1" applyBorder="1" applyAlignment="1" applyProtection="1">
      <alignment horizontal="center" vertical="center" wrapText="1"/>
    </xf>
    <xf numFmtId="0" fontId="26" fillId="6" borderId="21" xfId="0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9" fontId="22" fillId="9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wrapText="1"/>
    </xf>
    <xf numFmtId="9" fontId="22" fillId="9" borderId="9" xfId="0" applyNumberFormat="1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1" fontId="22" fillId="3" borderId="2" xfId="0" applyNumberFormat="1" applyFont="1" applyFill="1" applyBorder="1" applyAlignment="1" applyProtection="1">
      <alignment horizontal="center" vertical="center" wrapText="1"/>
    </xf>
    <xf numFmtId="2" fontId="22" fillId="3" borderId="3" xfId="0" applyNumberFormat="1" applyFont="1" applyFill="1" applyBorder="1" applyAlignment="1" applyProtection="1">
      <alignment horizontal="center" vertical="center" wrapText="1"/>
    </xf>
    <xf numFmtId="9" fontId="22" fillId="7" borderId="2" xfId="0" applyNumberFormat="1" applyFont="1" applyFill="1" applyBorder="1" applyAlignment="1" applyProtection="1">
      <alignment horizontal="center" vertical="center" wrapText="1"/>
    </xf>
    <xf numFmtId="1" fontId="29" fillId="0" borderId="0" xfId="0" applyNumberFormat="1" applyFont="1" applyAlignment="1" applyProtection="1">
      <alignment horizontal="center" wrapText="1"/>
    </xf>
    <xf numFmtId="0" fontId="30" fillId="0" borderId="0" xfId="0" applyFont="1" applyBorder="1" applyAlignment="1" applyProtection="1">
      <alignment horizontal="left"/>
    </xf>
    <xf numFmtId="0" fontId="31" fillId="0" borderId="0" xfId="0" applyFont="1" applyAlignment="1" applyProtection="1">
      <alignment wrapText="1"/>
    </xf>
    <xf numFmtId="0" fontId="19" fillId="0" borderId="26" xfId="0" applyFont="1" applyBorder="1" applyAlignment="1" applyProtection="1">
      <alignment horizontal="left" vertical="center"/>
    </xf>
    <xf numFmtId="0" fontId="19" fillId="0" borderId="27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right" vertical="center"/>
    </xf>
    <xf numFmtId="2" fontId="19" fillId="0" borderId="0" xfId="0" applyNumberFormat="1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/>
    </xf>
    <xf numFmtId="0" fontId="23" fillId="0" borderId="0" xfId="0" applyFont="1" applyAlignment="1" applyProtection="1">
      <alignment wrapText="1"/>
    </xf>
    <xf numFmtId="0" fontId="32" fillId="0" borderId="0" xfId="0" applyFont="1" applyBorder="1" applyAlignment="1" applyProtection="1">
      <alignment horizontal="center"/>
    </xf>
    <xf numFmtId="0" fontId="22" fillId="0" borderId="0" xfId="0" applyFont="1" applyAlignment="1" applyProtection="1">
      <alignment wrapText="1"/>
    </xf>
    <xf numFmtId="2" fontId="19" fillId="0" borderId="29" xfId="0" applyNumberFormat="1" applyFont="1" applyBorder="1" applyAlignment="1" applyProtection="1">
      <alignment horizontal="left" vertical="center"/>
    </xf>
    <xf numFmtId="2" fontId="19" fillId="0" borderId="30" xfId="0" applyNumberFormat="1" applyFont="1" applyBorder="1" applyAlignment="1" applyProtection="1">
      <alignment horizontal="left" vertical="center"/>
    </xf>
    <xf numFmtId="2" fontId="19" fillId="0" borderId="31" xfId="0" applyNumberFormat="1" applyFont="1" applyBorder="1" applyAlignment="1" applyProtection="1">
      <alignment horizontal="left" vertical="center"/>
    </xf>
    <xf numFmtId="0" fontId="32" fillId="0" borderId="0" xfId="0" applyFont="1" applyAlignment="1" applyProtection="1"/>
    <xf numFmtId="0" fontId="23" fillId="0" borderId="0" xfId="0" applyFont="1" applyBorder="1" applyAlignment="1" applyProtection="1">
      <alignment horizontal="center" wrapText="1"/>
    </xf>
    <xf numFmtId="0" fontId="22" fillId="0" borderId="0" xfId="0" applyFont="1" applyAlignment="1" applyProtection="1"/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 applyAlignment="1" applyProtection="1">
      <alignment horizontal="right" vertical="center"/>
    </xf>
    <xf numFmtId="2" fontId="19" fillId="0" borderId="0" xfId="0" applyNumberFormat="1" applyFont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/>
    </xf>
    <xf numFmtId="0" fontId="33" fillId="0" borderId="0" xfId="0" applyFont="1"/>
    <xf numFmtId="0" fontId="33" fillId="0" borderId="0" xfId="0" applyFont="1" applyAlignment="1">
      <alignment vertical="top"/>
    </xf>
    <xf numFmtId="0" fontId="34" fillId="0" borderId="0" xfId="0" applyFont="1"/>
    <xf numFmtId="0" fontId="35" fillId="0" borderId="0" xfId="0" applyFont="1" applyAlignment="1" applyProtection="1">
      <alignment horizontal="centerContinuous" vertical="top" wrapText="1"/>
    </xf>
    <xf numFmtId="0" fontId="35" fillId="0" borderId="0" xfId="0" applyFont="1" applyAlignment="1" applyProtection="1">
      <alignment horizontal="centerContinuous" vertical="center" wrapText="1"/>
    </xf>
    <xf numFmtId="0" fontId="36" fillId="0" borderId="0" xfId="0" applyNumberFormat="1" applyFont="1" applyAlignment="1" applyProtection="1">
      <alignment horizontal="centerContinuous" vertical="top" wrapText="1"/>
    </xf>
    <xf numFmtId="0" fontId="37" fillId="0" borderId="0" xfId="0" applyFont="1" applyAlignment="1" applyProtection="1">
      <alignment horizontal="centerContinuous" vertical="center" wrapText="1"/>
    </xf>
    <xf numFmtId="0" fontId="36" fillId="0" borderId="0" xfId="0" applyFont="1" applyAlignment="1" applyProtection="1">
      <alignment horizontal="centerContinuous" vertical="top" wrapText="1"/>
    </xf>
    <xf numFmtId="165" fontId="38" fillId="0" borderId="0" xfId="0" applyNumberFormat="1" applyFont="1" applyAlignment="1" applyProtection="1">
      <alignment horizontal="left" wrapText="1"/>
    </xf>
    <xf numFmtId="0" fontId="39" fillId="0" borderId="0" xfId="0" applyFont="1"/>
    <xf numFmtId="0" fontId="39" fillId="0" borderId="0" xfId="0" quotePrefix="1" applyFont="1"/>
    <xf numFmtId="0" fontId="39" fillId="0" borderId="0" xfId="0" applyFont="1" applyAlignment="1">
      <alignment horizontal="left"/>
    </xf>
    <xf numFmtId="0" fontId="35" fillId="0" borderId="0" xfId="0" applyFont="1" applyAlignment="1" applyProtection="1">
      <alignment horizontal="center"/>
    </xf>
    <xf numFmtId="0" fontId="34" fillId="0" borderId="0" xfId="0" applyFont="1" applyAlignment="1">
      <alignment horizontal="center"/>
    </xf>
    <xf numFmtId="0" fontId="20" fillId="0" borderId="47" xfId="0" applyFont="1" applyBorder="1" applyAlignment="1" applyProtection="1">
      <alignment horizontal="center" vertical="top" wrapText="1"/>
    </xf>
    <xf numFmtId="0" fontId="5" fillId="0" borderId="47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Hazard Specific Relative Risk to Medical Center</a:t>
            </a:r>
          </a:p>
        </c:rich>
      </c:tx>
      <c:layout>
        <c:manualLayout>
          <c:xMode val="edge"/>
          <c:yMode val="edge"/>
          <c:x val="0.25467625899280588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0215827338144"/>
          <c:y val="0.22756481484379645"/>
          <c:w val="0.85035971223021634"/>
          <c:h val="0.625001956261132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14-4D44-9A30-FE51FBFFC981}"/>
              </c:ext>
            </c:extLst>
          </c:dPt>
          <c:dPt>
            <c:idx val="1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14-4D44-9A30-FE51FBFFC981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14-4D44-9A30-FE51FBFFC981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714-4D44-9A30-FE51FBFFC981}"/>
              </c:ext>
            </c:extLst>
          </c:dPt>
          <c:cat>
            <c:strRef>
              <c:f>Summary!$B$2:$E$2</c:f>
              <c:strCache>
                <c:ptCount val="4"/>
                <c:pt idx="0">
                  <c:v>Natural</c:v>
                </c:pt>
                <c:pt idx="1">
                  <c:v>Technological</c:v>
                </c:pt>
                <c:pt idx="2">
                  <c:v>Human</c:v>
                </c:pt>
                <c:pt idx="3">
                  <c:v>Hazmat</c:v>
                </c:pt>
              </c:strCache>
            </c:strRef>
          </c:cat>
          <c:val>
            <c:numRef>
              <c:f>Summary!$B$6:$E$6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14-4D44-9A30-FE51FBFF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600728"/>
        <c:axId val="215033616"/>
      </c:barChart>
      <c:catAx>
        <c:axId val="21560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03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0336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Threat to Facility</a:t>
                </a:r>
              </a:p>
            </c:rich>
          </c:tx>
          <c:layout>
            <c:manualLayout>
              <c:xMode val="edge"/>
              <c:yMode val="edge"/>
              <c:x val="4.4604316546762585E-2"/>
              <c:y val="0.27243690692509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600728"/>
        <c:crosses val="autoZero"/>
        <c:crossBetween val="between"/>
        <c:minorUnit val="4.0000000000000022E-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Probability and Severity of Hazards to Medical Center</a:t>
            </a:r>
          </a:p>
        </c:rich>
      </c:tx>
      <c:layout>
        <c:manualLayout>
          <c:xMode val="edge"/>
          <c:yMode val="edge"/>
          <c:x val="0.22589928057553979"/>
          <c:y val="3.5947712418300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8561151079137"/>
          <c:y val="0.21241897856342756"/>
          <c:w val="0.85899280575539572"/>
          <c:h val="0.647060888547055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7E-4229-8F10-95E1C6B2006B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7E-4229-8F10-95E1C6B2006B}"/>
              </c:ext>
            </c:extLst>
          </c:dPt>
          <c:cat>
            <c:strRef>
              <c:f>Summary!$A$3:$A$4</c:f>
              <c:strCache>
                <c:ptCount val="2"/>
                <c:pt idx="0">
                  <c:v>Probability</c:v>
                </c:pt>
                <c:pt idx="1">
                  <c:v>Severity</c:v>
                </c:pt>
              </c:strCache>
            </c:strRef>
          </c:cat>
          <c:val>
            <c:numRef>
              <c:f>Summary!$F$3:$F$4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7E-4229-8F10-95E1C6B20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6312152"/>
        <c:axId val="215599640"/>
      </c:barChart>
      <c:catAx>
        <c:axId val="216312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599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996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Impact on Facility</a:t>
                </a:r>
              </a:p>
            </c:rich>
          </c:tx>
          <c:layout>
            <c:manualLayout>
              <c:xMode val="edge"/>
              <c:yMode val="edge"/>
              <c:x val="4.3165467625899283E-2"/>
              <c:y val="0.3006546240543465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312152"/>
        <c:crosses val="autoZero"/>
        <c:crossBetween val="between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114299</xdr:rowOff>
    </xdr:from>
    <xdr:to>
      <xdr:col>8</xdr:col>
      <xdr:colOff>1378649</xdr:colOff>
      <xdr:row>0</xdr:row>
      <xdr:rowOff>714374</xdr:rowOff>
    </xdr:to>
    <xdr:pic>
      <xdr:nvPicPr>
        <xdr:cNvPr id="2" name="Picture 1" descr="http://centranetapp.centracare.com/app/files/public/3648/CentraCare-Health-logo-small.jpg">
          <a:extLst>
            <a:ext uri="{FF2B5EF4-FFF2-40B4-BE49-F238E27FC236}">
              <a16:creationId xmlns:a16="http://schemas.microsoft.com/office/drawing/2014/main" id="{DB83B97D-F75A-42EA-A569-FB1A9644F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14299"/>
          <a:ext cx="4788599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95250</xdr:rowOff>
    </xdr:from>
    <xdr:to>
      <xdr:col>6</xdr:col>
      <xdr:colOff>542925</xdr:colOff>
      <xdr:row>24</xdr:row>
      <xdr:rowOff>152400</xdr:rowOff>
    </xdr:to>
    <xdr:graphicFrame macro="">
      <xdr:nvGraphicFramePr>
        <xdr:cNvPr id="6163" name="Chart 1">
          <a:extLst>
            <a:ext uri="{FF2B5EF4-FFF2-40B4-BE49-F238E27FC236}">
              <a16:creationId xmlns:a16="http://schemas.microsoft.com/office/drawing/2014/main" id="{00000000-0008-0000-05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152400</xdr:rowOff>
    </xdr:from>
    <xdr:to>
      <xdr:col>6</xdr:col>
      <xdr:colOff>542925</xdr:colOff>
      <xdr:row>42</xdr:row>
      <xdr:rowOff>152400</xdr:rowOff>
    </xdr:to>
    <xdr:graphicFrame macro="">
      <xdr:nvGraphicFramePr>
        <xdr:cNvPr id="6164" name="Chart 2">
          <a:extLst>
            <a:ext uri="{FF2B5EF4-FFF2-40B4-BE49-F238E27FC236}">
              <a16:creationId xmlns:a16="http://schemas.microsoft.com/office/drawing/2014/main" id="{00000000-0008-0000-05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workbookViewId="0">
      <selection activeCell="H23" sqref="H23"/>
    </sheetView>
  </sheetViews>
  <sheetFormatPr defaultRowHeight="12.75" x14ac:dyDescent="0.2"/>
  <cols>
    <col min="1" max="1" width="11.5703125" style="233" customWidth="1"/>
    <col min="2" max="7" width="9.140625" style="233"/>
    <col min="8" max="8" width="14.42578125" style="233" customWidth="1"/>
    <col min="9" max="9" width="49.42578125" style="233" customWidth="1"/>
    <col min="10" max="16384" width="9.140625" style="233"/>
  </cols>
  <sheetData>
    <row r="1" spans="1:9" ht="64.5" customHeight="1" x14ac:dyDescent="0.2">
      <c r="A1" s="244"/>
      <c r="B1" s="244"/>
      <c r="C1" s="244"/>
      <c r="D1" s="244"/>
      <c r="E1" s="244"/>
      <c r="F1" s="244"/>
      <c r="G1" s="244"/>
      <c r="H1" s="244"/>
      <c r="I1" s="244"/>
    </row>
    <row r="2" spans="1:9" ht="20.25" x14ac:dyDescent="0.3">
      <c r="A2" s="243" t="s">
        <v>43</v>
      </c>
      <c r="B2" s="243"/>
      <c r="C2" s="243"/>
      <c r="D2" s="243"/>
      <c r="E2" s="243"/>
      <c r="F2" s="243"/>
      <c r="G2" s="243"/>
      <c r="H2" s="243"/>
      <c r="I2" s="243"/>
    </row>
    <row r="3" spans="1:9" ht="20.25" x14ac:dyDescent="0.2">
      <c r="A3" s="234" t="s">
        <v>73</v>
      </c>
      <c r="B3" s="235"/>
      <c r="C3" s="235"/>
      <c r="D3" s="235"/>
      <c r="E3" s="235"/>
      <c r="F3" s="235"/>
      <c r="G3" s="235"/>
      <c r="H3" s="235"/>
      <c r="I3" s="235"/>
    </row>
    <row r="4" spans="1:9" ht="18" x14ac:dyDescent="0.2">
      <c r="A4" s="236" t="s">
        <v>88</v>
      </c>
      <c r="B4" s="237"/>
      <c r="C4" s="237"/>
      <c r="D4" s="237"/>
      <c r="E4" s="237"/>
      <c r="F4" s="237"/>
      <c r="G4" s="237"/>
      <c r="H4" s="237"/>
      <c r="I4" s="237"/>
    </row>
    <row r="5" spans="1:9" ht="18" x14ac:dyDescent="0.2">
      <c r="A5" s="238"/>
      <c r="B5" s="237"/>
      <c r="C5" s="237"/>
      <c r="D5" s="237"/>
      <c r="E5" s="237"/>
      <c r="F5" s="237"/>
      <c r="G5" s="237"/>
      <c r="H5" s="237"/>
      <c r="I5" s="237"/>
    </row>
    <row r="6" spans="1:9" ht="15.75" x14ac:dyDescent="0.2">
      <c r="A6" s="239"/>
      <c r="B6" s="237"/>
      <c r="C6" s="237"/>
      <c r="D6" s="237"/>
      <c r="E6" s="237"/>
      <c r="F6" s="237"/>
      <c r="G6" s="237"/>
      <c r="H6" s="237"/>
      <c r="I6" s="237"/>
    </row>
    <row r="8" spans="1:9" ht="18" x14ac:dyDescent="0.25">
      <c r="A8" s="242" t="s">
        <v>89</v>
      </c>
      <c r="B8" s="242"/>
      <c r="C8" s="242"/>
      <c r="D8" s="242"/>
      <c r="E8" s="242"/>
      <c r="F8" s="242"/>
      <c r="G8" s="242"/>
      <c r="H8" s="242"/>
      <c r="I8" s="242"/>
    </row>
    <row r="9" spans="1:9" ht="18" x14ac:dyDescent="0.25">
      <c r="A9" s="242" t="s">
        <v>74</v>
      </c>
      <c r="B9" s="242"/>
      <c r="C9" s="242"/>
      <c r="D9" s="242"/>
      <c r="E9" s="242"/>
      <c r="F9" s="242"/>
      <c r="G9" s="242"/>
      <c r="H9" s="242"/>
      <c r="I9" s="242"/>
    </row>
    <row r="10" spans="1:9" ht="18" x14ac:dyDescent="0.25">
      <c r="A10" s="240"/>
      <c r="B10" s="240"/>
      <c r="C10" s="240"/>
      <c r="D10" s="240"/>
      <c r="E10" s="240"/>
      <c r="F10" s="240"/>
      <c r="G10" s="240"/>
      <c r="H10" s="240"/>
      <c r="I10" s="240"/>
    </row>
    <row r="11" spans="1:9" ht="18" x14ac:dyDescent="0.25">
      <c r="A11" s="240" t="s">
        <v>90</v>
      </c>
      <c r="B11" s="240"/>
      <c r="C11" s="240"/>
      <c r="D11" s="240"/>
      <c r="E11" s="240"/>
      <c r="F11" s="240"/>
      <c r="G11" s="240"/>
      <c r="H11" s="240"/>
      <c r="I11" s="240"/>
    </row>
    <row r="12" spans="1:9" ht="18" x14ac:dyDescent="0.25">
      <c r="A12" s="240" t="s">
        <v>87</v>
      </c>
      <c r="B12" s="240"/>
      <c r="C12" s="240"/>
      <c r="D12" s="240"/>
      <c r="E12" s="240"/>
      <c r="F12" s="240"/>
      <c r="G12" s="240"/>
      <c r="H12" s="240"/>
      <c r="I12" s="240"/>
    </row>
    <row r="13" spans="1:9" ht="18" x14ac:dyDescent="0.25">
      <c r="A13" s="240"/>
      <c r="B13" s="240"/>
      <c r="C13" s="240"/>
      <c r="D13" s="240"/>
      <c r="E13" s="240"/>
      <c r="F13" s="240"/>
      <c r="G13" s="240"/>
      <c r="H13" s="240"/>
      <c r="I13" s="240"/>
    </row>
    <row r="14" spans="1:9" ht="18" x14ac:dyDescent="0.25">
      <c r="A14" s="240" t="s">
        <v>84</v>
      </c>
      <c r="B14" s="240"/>
      <c r="C14" s="240"/>
      <c r="D14" s="240"/>
      <c r="E14" s="240"/>
      <c r="F14" s="240"/>
      <c r="G14" s="240"/>
      <c r="H14" s="240"/>
      <c r="I14" s="240"/>
    </row>
    <row r="15" spans="1:9" ht="18" x14ac:dyDescent="0.25">
      <c r="A15" s="240"/>
      <c r="B15" s="240"/>
      <c r="C15" s="240"/>
      <c r="D15" s="240"/>
      <c r="E15" s="240"/>
      <c r="F15" s="240"/>
      <c r="G15" s="240"/>
      <c r="H15" s="240"/>
      <c r="I15" s="240"/>
    </row>
    <row r="16" spans="1:9" ht="18" x14ac:dyDescent="0.25">
      <c r="A16" s="240"/>
      <c r="B16" s="241"/>
      <c r="C16" s="240"/>
      <c r="D16" s="240"/>
      <c r="E16" s="240"/>
      <c r="F16" s="240"/>
      <c r="G16" s="240"/>
      <c r="H16" s="240"/>
      <c r="I16" s="240"/>
    </row>
    <row r="17" spans="1:9" ht="18" x14ac:dyDescent="0.25">
      <c r="A17" s="240"/>
      <c r="B17" s="241"/>
      <c r="C17" s="240"/>
      <c r="D17" s="240"/>
      <c r="E17" s="240"/>
      <c r="F17" s="240"/>
      <c r="G17" s="240"/>
      <c r="H17" s="240"/>
      <c r="I17" s="240"/>
    </row>
    <row r="18" spans="1:9" ht="18" x14ac:dyDescent="0.25">
      <c r="A18" s="240"/>
      <c r="B18" s="241"/>
      <c r="C18" s="240"/>
      <c r="D18" s="240"/>
      <c r="E18" s="240"/>
      <c r="F18" s="240"/>
      <c r="G18" s="240"/>
      <c r="H18" s="240"/>
      <c r="I18" s="240"/>
    </row>
    <row r="19" spans="1:9" ht="18" x14ac:dyDescent="0.25">
      <c r="A19" s="240"/>
      <c r="B19" s="241"/>
      <c r="C19" s="240"/>
      <c r="D19" s="240"/>
      <c r="E19" s="240"/>
      <c r="F19" s="240"/>
      <c r="G19" s="240"/>
      <c r="H19" s="240"/>
      <c r="I19" s="240"/>
    </row>
    <row r="20" spans="1:9" ht="18" x14ac:dyDescent="0.25">
      <c r="A20" s="240"/>
      <c r="B20" s="241"/>
      <c r="C20" s="240"/>
      <c r="D20" s="240"/>
      <c r="E20" s="240"/>
      <c r="F20" s="240"/>
      <c r="H20" s="240"/>
      <c r="I20" s="240"/>
    </row>
  </sheetData>
  <mergeCells count="4">
    <mergeCell ref="A8:I8"/>
    <mergeCell ref="A9:I9"/>
    <mergeCell ref="A2:I2"/>
    <mergeCell ref="A1:I1"/>
  </mergeCells>
  <phoneticPr fontId="18" type="noConversion"/>
  <pageMargins left="0.75" right="0.75" top="1" bottom="1" header="0.5" footer="0.5"/>
  <pageSetup scale="6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5" workbookViewId="0">
      <selection activeCell="B7" sqref="B7:H13"/>
    </sheetView>
  </sheetViews>
  <sheetFormatPr defaultRowHeight="12.75" x14ac:dyDescent="0.2"/>
  <cols>
    <col min="1" max="1" width="15.85546875" style="155" customWidth="1"/>
    <col min="2" max="8" width="12.28515625" style="155" customWidth="1"/>
    <col min="9" max="9" width="20.85546875" style="155" customWidth="1"/>
    <col min="10" max="10" width="6" style="155" customWidth="1"/>
    <col min="11" max="11" width="4.85546875" style="155" customWidth="1"/>
    <col min="12" max="12" width="5" style="155" customWidth="1"/>
    <col min="13" max="16384" width="9.140625" style="155"/>
  </cols>
  <sheetData>
    <row r="1" spans="1:9" ht="18" customHeight="1" x14ac:dyDescent="0.25">
      <c r="A1" s="153"/>
      <c r="B1" s="154"/>
      <c r="C1" s="154" t="s">
        <v>43</v>
      </c>
      <c r="D1" s="154"/>
      <c r="E1" s="154"/>
      <c r="F1" s="154"/>
      <c r="G1" s="154"/>
      <c r="H1" s="154"/>
      <c r="I1" s="154"/>
    </row>
    <row r="2" spans="1:9" ht="27" customHeight="1" thickBot="1" x14ac:dyDescent="0.25">
      <c r="A2" s="245" t="s">
        <v>82</v>
      </c>
      <c r="B2" s="245"/>
      <c r="C2" s="245"/>
      <c r="D2" s="245"/>
      <c r="E2" s="245"/>
      <c r="F2" s="245"/>
      <c r="G2" s="245"/>
      <c r="H2" s="245"/>
      <c r="I2" s="245"/>
    </row>
    <row r="3" spans="1:9" ht="17.25" customHeight="1" thickBot="1" x14ac:dyDescent="0.25">
      <c r="A3" s="156"/>
      <c r="B3" s="157"/>
      <c r="C3" s="158" t="s">
        <v>51</v>
      </c>
      <c r="D3" s="159"/>
      <c r="E3" s="160"/>
      <c r="F3" s="159"/>
      <c r="G3" s="159"/>
      <c r="H3" s="160"/>
      <c r="I3" s="161"/>
    </row>
    <row r="4" spans="1:9" s="171" customFormat="1" ht="27.75" customHeight="1" thickBot="1" x14ac:dyDescent="0.25">
      <c r="A4" s="162" t="s">
        <v>0</v>
      </c>
      <c r="B4" s="163" t="s">
        <v>1</v>
      </c>
      <c r="C4" s="164" t="s">
        <v>32</v>
      </c>
      <c r="D4" s="165" t="s">
        <v>31</v>
      </c>
      <c r="E4" s="166" t="s">
        <v>33</v>
      </c>
      <c r="F4" s="167" t="s">
        <v>34</v>
      </c>
      <c r="G4" s="168" t="s">
        <v>52</v>
      </c>
      <c r="H4" s="169" t="s">
        <v>53</v>
      </c>
      <c r="I4" s="170" t="s">
        <v>35</v>
      </c>
    </row>
    <row r="5" spans="1:9" s="181" customFormat="1" ht="34.5" customHeight="1" thickBot="1" x14ac:dyDescent="0.25">
      <c r="A5" s="172"/>
      <c r="B5" s="173" t="s">
        <v>40</v>
      </c>
      <c r="C5" s="174" t="s">
        <v>37</v>
      </c>
      <c r="D5" s="175" t="s">
        <v>38</v>
      </c>
      <c r="E5" s="176" t="s">
        <v>69</v>
      </c>
      <c r="F5" s="177" t="s">
        <v>39</v>
      </c>
      <c r="G5" s="178" t="s">
        <v>70</v>
      </c>
      <c r="H5" s="179" t="s">
        <v>41</v>
      </c>
      <c r="I5" s="180" t="s">
        <v>42</v>
      </c>
    </row>
    <row r="6" spans="1:9" s="191" customFormat="1" ht="47.25" customHeight="1" thickBot="1" x14ac:dyDescent="0.25">
      <c r="A6" s="182" t="s">
        <v>49</v>
      </c>
      <c r="B6" s="183" t="s">
        <v>48</v>
      </c>
      <c r="C6" s="184" t="s">
        <v>50</v>
      </c>
      <c r="D6" s="185" t="s">
        <v>46</v>
      </c>
      <c r="E6" s="186" t="s">
        <v>47</v>
      </c>
      <c r="F6" s="187" t="s">
        <v>57</v>
      </c>
      <c r="G6" s="188" t="s">
        <v>58</v>
      </c>
      <c r="H6" s="189" t="s">
        <v>59</v>
      </c>
      <c r="I6" s="190" t="s">
        <v>54</v>
      </c>
    </row>
    <row r="7" spans="1:9" s="199" customFormat="1" ht="17.100000000000001" customHeight="1" x14ac:dyDescent="0.2">
      <c r="A7" s="192" t="s">
        <v>4</v>
      </c>
      <c r="B7" s="193"/>
      <c r="C7" s="193"/>
      <c r="D7" s="194"/>
      <c r="E7" s="195"/>
      <c r="F7" s="194"/>
      <c r="G7" s="196"/>
      <c r="H7" s="197"/>
      <c r="I7" s="198">
        <f t="shared" ref="I7:I13" si="0">SUM((B7/3)*((C7+D7+E7+F7+G7+H7)/18))</f>
        <v>0</v>
      </c>
    </row>
    <row r="8" spans="1:9" s="199" customFormat="1" ht="24" customHeight="1" x14ac:dyDescent="0.2">
      <c r="A8" s="192" t="s">
        <v>80</v>
      </c>
      <c r="B8" s="193"/>
      <c r="C8" s="193"/>
      <c r="D8" s="194"/>
      <c r="E8" s="195"/>
      <c r="F8" s="194"/>
      <c r="G8" s="196"/>
      <c r="H8" s="197"/>
      <c r="I8" s="198">
        <f t="shared" si="0"/>
        <v>0</v>
      </c>
    </row>
    <row r="9" spans="1:9" s="199" customFormat="1" x14ac:dyDescent="0.2">
      <c r="A9" s="192" t="s">
        <v>3</v>
      </c>
      <c r="B9" s="193"/>
      <c r="C9" s="193"/>
      <c r="D9" s="194"/>
      <c r="E9" s="195"/>
      <c r="F9" s="194"/>
      <c r="G9" s="196"/>
      <c r="H9" s="197"/>
      <c r="I9" s="198">
        <f t="shared" si="0"/>
        <v>0</v>
      </c>
    </row>
    <row r="10" spans="1:9" s="199" customFormat="1" ht="24" x14ac:dyDescent="0.2">
      <c r="A10" s="24" t="s">
        <v>96</v>
      </c>
      <c r="B10" s="193"/>
      <c r="C10" s="193"/>
      <c r="D10" s="194"/>
      <c r="E10" s="195"/>
      <c r="F10" s="194"/>
      <c r="G10" s="196"/>
      <c r="H10" s="197"/>
      <c r="I10" s="200">
        <f t="shared" si="0"/>
        <v>0</v>
      </c>
    </row>
    <row r="11" spans="1:9" s="199" customFormat="1" ht="26.25" customHeight="1" x14ac:dyDescent="0.2">
      <c r="A11" s="24" t="s">
        <v>97</v>
      </c>
      <c r="B11" s="193"/>
      <c r="C11" s="193"/>
      <c r="D11" s="194"/>
      <c r="E11" s="195"/>
      <c r="F11" s="194"/>
      <c r="G11" s="196"/>
      <c r="H11" s="197"/>
      <c r="I11" s="198">
        <f t="shared" si="0"/>
        <v>0</v>
      </c>
    </row>
    <row r="12" spans="1:9" s="199" customFormat="1" ht="42.75" customHeight="1" x14ac:dyDescent="0.2">
      <c r="A12" s="192" t="s">
        <v>66</v>
      </c>
      <c r="B12" s="193"/>
      <c r="C12" s="193"/>
      <c r="D12" s="194"/>
      <c r="E12" s="195"/>
      <c r="F12" s="194"/>
      <c r="G12" s="196"/>
      <c r="H12" s="197"/>
      <c r="I12" s="198">
        <f t="shared" si="0"/>
        <v>0</v>
      </c>
    </row>
    <row r="13" spans="1:9" s="199" customFormat="1" ht="35.25" customHeight="1" thickBot="1" x14ac:dyDescent="0.25">
      <c r="A13" s="201" t="s">
        <v>2</v>
      </c>
      <c r="B13" s="202"/>
      <c r="C13" s="202"/>
      <c r="D13" s="203"/>
      <c r="E13" s="204"/>
      <c r="F13" s="203"/>
      <c r="G13" s="205"/>
      <c r="H13" s="206"/>
      <c r="I13" s="200">
        <f t="shared" si="0"/>
        <v>0</v>
      </c>
    </row>
    <row r="14" spans="1:9" s="210" customFormat="1" ht="23.25" customHeight="1" thickBot="1" x14ac:dyDescent="0.25">
      <c r="A14" s="207" t="s">
        <v>55</v>
      </c>
      <c r="B14" s="208">
        <f t="shared" ref="B14:H14" si="1">SUM(B7:B13)/10</f>
        <v>0</v>
      </c>
      <c r="C14" s="208">
        <f t="shared" si="1"/>
        <v>0</v>
      </c>
      <c r="D14" s="208">
        <f t="shared" si="1"/>
        <v>0</v>
      </c>
      <c r="E14" s="208">
        <f t="shared" si="1"/>
        <v>0</v>
      </c>
      <c r="F14" s="208">
        <f t="shared" si="1"/>
        <v>0</v>
      </c>
      <c r="G14" s="208">
        <f t="shared" si="1"/>
        <v>0</v>
      </c>
      <c r="H14" s="208">
        <f t="shared" si="1"/>
        <v>0</v>
      </c>
      <c r="I14" s="209">
        <f>SUM(C16)</f>
        <v>0</v>
      </c>
    </row>
    <row r="15" spans="1:9" s="212" customFormat="1" ht="15" customHeight="1" x14ac:dyDescent="0.25">
      <c r="A15" s="211">
        <f>SUM(B7:B13)</f>
        <v>0</v>
      </c>
      <c r="C15" s="213" t="s">
        <v>56</v>
      </c>
      <c r="D15" s="214"/>
      <c r="E15" s="215"/>
      <c r="F15" s="216"/>
      <c r="G15" s="217"/>
      <c r="H15" s="218"/>
      <c r="I15" s="219"/>
    </row>
    <row r="16" spans="1:9" s="220" customFormat="1" ht="15" customHeight="1" x14ac:dyDescent="0.25">
      <c r="A16" s="211">
        <f>SUM(C7:H13)</f>
        <v>0</v>
      </c>
      <c r="C16" s="221">
        <f>SUM(D16*E16)</f>
        <v>0</v>
      </c>
      <c r="D16" s="222">
        <f>SUM(B1:B12)/48</f>
        <v>0</v>
      </c>
      <c r="E16" s="223">
        <f>SUM(C1:H12)/288</f>
        <v>0</v>
      </c>
      <c r="F16" s="216"/>
      <c r="G16" s="224"/>
      <c r="H16" s="225"/>
      <c r="I16" s="219"/>
    </row>
    <row r="17" spans="1:9" s="226" customFormat="1" ht="11.25" customHeight="1" x14ac:dyDescent="0.25">
      <c r="B17" s="227"/>
      <c r="C17" s="227"/>
      <c r="D17" s="227"/>
      <c r="E17" s="228"/>
      <c r="F17" s="229"/>
      <c r="H17" s="230"/>
      <c r="I17" s="219"/>
    </row>
    <row r="18" spans="1:9" ht="38.25" x14ac:dyDescent="0.2">
      <c r="D18" s="199" t="s">
        <v>92</v>
      </c>
      <c r="E18" s="199" t="s">
        <v>93</v>
      </c>
    </row>
    <row r="23" spans="1:9" x14ac:dyDescent="0.2">
      <c r="A23" s="231"/>
    </row>
    <row r="24" spans="1:9" x14ac:dyDescent="0.2">
      <c r="A24" s="232"/>
    </row>
  </sheetData>
  <mergeCells count="1">
    <mergeCell ref="A2:I2"/>
  </mergeCells>
  <phoneticPr fontId="0" type="noConversion"/>
  <dataValidations xWindow="527" yWindow="554" count="1">
    <dataValidation type="whole" showErrorMessage="1" errorTitle="Out of Range" error="Value must be between 0 - 3_x000a_" prompt="_x000a_" sqref="B7:H13" xr:uid="{00000000-0002-0000-0100-000000000000}">
      <formula1>0</formula1>
      <formula2>3</formula2>
    </dataValidation>
  </dataValidations>
  <pageMargins left="0.66" right="0.5" top="0.5" bottom="0.25" header="0.5" footer="0.37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opLeftCell="A4" workbookViewId="0">
      <selection activeCell="A12" sqref="A12:A22"/>
    </sheetView>
  </sheetViews>
  <sheetFormatPr defaultRowHeight="12.75" x14ac:dyDescent="0.2"/>
  <cols>
    <col min="1" max="1" width="19" style="2" customWidth="1"/>
    <col min="2" max="2" width="12" style="2" bestFit="1" customWidth="1"/>
    <col min="3" max="3" width="11.140625" style="2" customWidth="1"/>
    <col min="4" max="4" width="11.7109375" style="2" customWidth="1"/>
    <col min="5" max="8" width="12.28515625" style="2" customWidth="1"/>
    <col min="9" max="9" width="17.7109375" style="2" customWidth="1"/>
    <col min="10" max="16384" width="9.140625" style="2"/>
  </cols>
  <sheetData>
    <row r="1" spans="1:9" ht="18" customHeight="1" x14ac:dyDescent="0.25">
      <c r="A1" s="133"/>
      <c r="B1" s="134"/>
      <c r="C1" s="134" t="s">
        <v>43</v>
      </c>
      <c r="D1" s="134"/>
      <c r="E1" s="134"/>
      <c r="F1" s="134"/>
      <c r="G1" s="134"/>
      <c r="H1" s="134"/>
      <c r="I1" s="134"/>
    </row>
    <row r="2" spans="1:9" ht="17.25" customHeight="1" thickBot="1" x14ac:dyDescent="0.25">
      <c r="A2" s="246" t="s">
        <v>83</v>
      </c>
      <c r="B2" s="246"/>
      <c r="C2" s="246"/>
      <c r="D2" s="246"/>
      <c r="E2" s="246"/>
      <c r="F2" s="246"/>
      <c r="G2" s="246"/>
      <c r="H2" s="246"/>
      <c r="I2" s="246"/>
    </row>
    <row r="3" spans="1:9" ht="14.25" customHeight="1" thickBot="1" x14ac:dyDescent="0.25">
      <c r="A3" s="89"/>
      <c r="B3" s="90"/>
      <c r="C3" s="91" t="s">
        <v>51</v>
      </c>
      <c r="D3" s="92"/>
      <c r="E3" s="93"/>
      <c r="F3" s="92"/>
      <c r="G3" s="92"/>
      <c r="H3" s="93"/>
      <c r="I3" s="94"/>
    </row>
    <row r="4" spans="1:9" s="15" customFormat="1" ht="24.75" customHeight="1" thickBot="1" x14ac:dyDescent="0.25">
      <c r="A4" s="18" t="s">
        <v>0</v>
      </c>
      <c r="B4" s="75" t="s">
        <v>1</v>
      </c>
      <c r="C4" s="80" t="s">
        <v>32</v>
      </c>
      <c r="D4" s="76" t="s">
        <v>31</v>
      </c>
      <c r="E4" s="71" t="s">
        <v>33</v>
      </c>
      <c r="F4" s="73" t="s">
        <v>34</v>
      </c>
      <c r="G4" s="53" t="s">
        <v>52</v>
      </c>
      <c r="H4" s="55" t="s">
        <v>53</v>
      </c>
      <c r="I4" s="137" t="s">
        <v>35</v>
      </c>
    </row>
    <row r="5" spans="1:9" s="4" customFormat="1" ht="35.25" customHeight="1" thickBot="1" x14ac:dyDescent="0.25">
      <c r="A5" s="3"/>
      <c r="B5" s="29" t="s">
        <v>40</v>
      </c>
      <c r="C5" s="81" t="s">
        <v>37</v>
      </c>
      <c r="D5" s="77" t="s">
        <v>38</v>
      </c>
      <c r="E5" s="72" t="s">
        <v>69</v>
      </c>
      <c r="F5" s="74" t="s">
        <v>39</v>
      </c>
      <c r="G5" s="54" t="s">
        <v>70</v>
      </c>
      <c r="H5" s="56" t="s">
        <v>41</v>
      </c>
      <c r="I5" s="138" t="s">
        <v>42</v>
      </c>
    </row>
    <row r="6" spans="1:9" s="17" customFormat="1" ht="42" customHeight="1" thickBot="1" x14ac:dyDescent="0.25">
      <c r="A6" s="14" t="s">
        <v>49</v>
      </c>
      <c r="B6" s="52" t="s">
        <v>48</v>
      </c>
      <c r="C6" s="82" t="s">
        <v>50</v>
      </c>
      <c r="D6" s="78" t="s">
        <v>46</v>
      </c>
      <c r="E6" s="42" t="s">
        <v>47</v>
      </c>
      <c r="F6" s="58" t="s">
        <v>57</v>
      </c>
      <c r="G6" s="59" t="s">
        <v>58</v>
      </c>
      <c r="H6" s="60" t="s">
        <v>59</v>
      </c>
      <c r="I6" s="139" t="s">
        <v>54</v>
      </c>
    </row>
    <row r="7" spans="1:9" s="5" customFormat="1" ht="13.5" thickBot="1" x14ac:dyDescent="0.25">
      <c r="A7" s="120" t="s">
        <v>75</v>
      </c>
      <c r="B7" s="121"/>
      <c r="C7" s="122"/>
      <c r="D7" s="123"/>
      <c r="E7" s="121"/>
      <c r="F7" s="122"/>
      <c r="G7" s="123"/>
      <c r="H7" s="124"/>
      <c r="I7" s="140">
        <f t="shared" ref="I7:I28" si="0">SUM((B7/3)*((C7+D7+E7+F7+G7+H7)/18))</f>
        <v>0</v>
      </c>
    </row>
    <row r="8" spans="1:9" s="5" customFormat="1" x14ac:dyDescent="0.2">
      <c r="A8" s="23" t="s">
        <v>5</v>
      </c>
      <c r="B8" s="25"/>
      <c r="C8" s="67"/>
      <c r="D8" s="45"/>
      <c r="E8" s="25"/>
      <c r="F8" s="67"/>
      <c r="G8" s="45"/>
      <c r="H8" s="26"/>
      <c r="I8" s="140">
        <f t="shared" si="0"/>
        <v>0</v>
      </c>
    </row>
    <row r="9" spans="1:9" s="5" customFormat="1" ht="13.5" thickBot="1" x14ac:dyDescent="0.25">
      <c r="A9" s="120" t="s">
        <v>98</v>
      </c>
      <c r="B9" s="142"/>
      <c r="C9" s="143"/>
      <c r="D9" s="144"/>
      <c r="E9" s="142"/>
      <c r="F9" s="143"/>
      <c r="G9" s="144"/>
      <c r="H9" s="145"/>
      <c r="I9" s="141">
        <f t="shared" si="0"/>
        <v>0</v>
      </c>
    </row>
    <row r="10" spans="1:9" s="5" customFormat="1" x14ac:dyDescent="0.2">
      <c r="A10" s="120" t="s">
        <v>77</v>
      </c>
      <c r="B10" s="121"/>
      <c r="C10" s="122"/>
      <c r="D10" s="123"/>
      <c r="E10" s="121"/>
      <c r="F10" s="122"/>
      <c r="G10" s="123"/>
      <c r="H10" s="124"/>
      <c r="I10" s="140">
        <f t="shared" si="0"/>
        <v>0</v>
      </c>
    </row>
    <row r="11" spans="1:9" s="5" customFormat="1" x14ac:dyDescent="0.2">
      <c r="A11" s="125" t="s">
        <v>12</v>
      </c>
      <c r="B11" s="126"/>
      <c r="C11" s="127"/>
      <c r="D11" s="128"/>
      <c r="E11" s="126"/>
      <c r="F11" s="127"/>
      <c r="G11" s="128"/>
      <c r="H11" s="129"/>
      <c r="I11" s="130">
        <f t="shared" si="0"/>
        <v>0</v>
      </c>
    </row>
    <row r="12" spans="1:9" s="5" customFormat="1" ht="21.75" customHeight="1" x14ac:dyDescent="0.2">
      <c r="A12" s="125" t="s">
        <v>16</v>
      </c>
      <c r="B12" s="126"/>
      <c r="C12" s="127"/>
      <c r="D12" s="128"/>
      <c r="E12" s="126"/>
      <c r="F12" s="127"/>
      <c r="G12" s="128"/>
      <c r="H12" s="129"/>
      <c r="I12" s="130">
        <f t="shared" si="0"/>
        <v>0</v>
      </c>
    </row>
    <row r="13" spans="1:9" s="5" customFormat="1" x14ac:dyDescent="0.2">
      <c r="A13" s="125" t="s">
        <v>17</v>
      </c>
      <c r="B13" s="126"/>
      <c r="C13" s="127"/>
      <c r="D13" s="128"/>
      <c r="E13" s="126"/>
      <c r="F13" s="127"/>
      <c r="G13" s="128"/>
      <c r="H13" s="129"/>
      <c r="I13" s="130">
        <f t="shared" si="0"/>
        <v>0</v>
      </c>
    </row>
    <row r="14" spans="1:9" s="5" customFormat="1" x14ac:dyDescent="0.2">
      <c r="A14" s="125" t="s">
        <v>7</v>
      </c>
      <c r="B14" s="126"/>
      <c r="C14" s="127"/>
      <c r="D14" s="128"/>
      <c r="E14" s="126"/>
      <c r="F14" s="127"/>
      <c r="G14" s="128"/>
      <c r="H14" s="129"/>
      <c r="I14" s="130">
        <f t="shared" si="0"/>
        <v>0</v>
      </c>
    </row>
    <row r="15" spans="1:9" s="5" customFormat="1" ht="15" customHeight="1" x14ac:dyDescent="0.2">
      <c r="A15" s="125" t="s">
        <v>91</v>
      </c>
      <c r="B15" s="126"/>
      <c r="C15" s="127"/>
      <c r="D15" s="128"/>
      <c r="E15" s="126"/>
      <c r="F15" s="127"/>
      <c r="G15" s="128"/>
      <c r="H15" s="129"/>
      <c r="I15" s="130">
        <f t="shared" si="0"/>
        <v>0</v>
      </c>
    </row>
    <row r="16" spans="1:9" s="5" customFormat="1" x14ac:dyDescent="0.2">
      <c r="A16" s="125" t="s">
        <v>85</v>
      </c>
      <c r="B16" s="146"/>
      <c r="C16" s="147"/>
      <c r="D16" s="135"/>
      <c r="E16" s="146"/>
      <c r="F16" s="147"/>
      <c r="G16" s="135"/>
      <c r="H16" s="136"/>
      <c r="I16" s="130">
        <f t="shared" si="0"/>
        <v>0</v>
      </c>
    </row>
    <row r="17" spans="1:9" s="5" customFormat="1" ht="17.100000000000001" customHeight="1" x14ac:dyDescent="0.2">
      <c r="A17" s="125" t="s">
        <v>14</v>
      </c>
      <c r="B17" s="126"/>
      <c r="C17" s="127"/>
      <c r="D17" s="128"/>
      <c r="E17" s="126"/>
      <c r="F17" s="127"/>
      <c r="G17" s="128"/>
      <c r="H17" s="129"/>
      <c r="I17" s="130">
        <f t="shared" si="0"/>
        <v>0</v>
      </c>
    </row>
    <row r="18" spans="1:9" s="5" customFormat="1" ht="24" x14ac:dyDescent="0.2">
      <c r="A18" s="125" t="s">
        <v>15</v>
      </c>
      <c r="B18" s="146"/>
      <c r="C18" s="147"/>
      <c r="D18" s="135"/>
      <c r="E18" s="146"/>
      <c r="F18" s="147"/>
      <c r="G18" s="135"/>
      <c r="H18" s="136"/>
      <c r="I18" s="130">
        <f t="shared" si="0"/>
        <v>0</v>
      </c>
    </row>
    <row r="19" spans="1:9" s="5" customFormat="1" x14ac:dyDescent="0.2">
      <c r="A19" s="125" t="s">
        <v>86</v>
      </c>
      <c r="B19" s="126"/>
      <c r="C19" s="127"/>
      <c r="D19" s="128"/>
      <c r="E19" s="126"/>
      <c r="F19" s="127"/>
      <c r="G19" s="128"/>
      <c r="H19" s="129"/>
      <c r="I19" s="130">
        <f t="shared" si="0"/>
        <v>0</v>
      </c>
    </row>
    <row r="20" spans="1:9" s="5" customFormat="1" ht="18" customHeight="1" x14ac:dyDescent="0.2">
      <c r="A20" s="125" t="s">
        <v>13</v>
      </c>
      <c r="B20" s="126"/>
      <c r="C20" s="127"/>
      <c r="D20" s="128"/>
      <c r="E20" s="126"/>
      <c r="F20" s="127"/>
      <c r="G20" s="128"/>
      <c r="H20" s="129"/>
      <c r="I20" s="130">
        <f t="shared" si="0"/>
        <v>0</v>
      </c>
    </row>
    <row r="21" spans="1:9" s="5" customFormat="1" ht="13.5" thickBot="1" x14ac:dyDescent="0.25">
      <c r="A21" s="125" t="s">
        <v>8</v>
      </c>
      <c r="B21" s="126"/>
      <c r="C21" s="127"/>
      <c r="D21" s="128"/>
      <c r="E21" s="126"/>
      <c r="F21" s="127"/>
      <c r="G21" s="128"/>
      <c r="H21" s="129"/>
      <c r="I21" s="130">
        <f t="shared" si="0"/>
        <v>0</v>
      </c>
    </row>
    <row r="22" spans="1:9" s="5" customFormat="1" ht="30.75" customHeight="1" x14ac:dyDescent="0.2">
      <c r="A22" s="125" t="s">
        <v>76</v>
      </c>
      <c r="B22" s="126"/>
      <c r="C22" s="127"/>
      <c r="D22" s="128"/>
      <c r="E22" s="126"/>
      <c r="F22" s="127"/>
      <c r="G22" s="128"/>
      <c r="H22" s="129"/>
      <c r="I22" s="140">
        <f t="shared" si="0"/>
        <v>0</v>
      </c>
    </row>
    <row r="23" spans="1:9" s="5" customFormat="1" ht="21.75" customHeight="1" x14ac:dyDescent="0.2">
      <c r="A23" s="125" t="s">
        <v>10</v>
      </c>
      <c r="B23" s="126"/>
      <c r="C23" s="127"/>
      <c r="D23" s="128"/>
      <c r="E23" s="126"/>
      <c r="F23" s="127"/>
      <c r="G23" s="128"/>
      <c r="H23" s="129"/>
      <c r="I23" s="130">
        <f t="shared" si="0"/>
        <v>0</v>
      </c>
    </row>
    <row r="24" spans="1:9" s="5" customFormat="1" ht="17.100000000000001" customHeight="1" x14ac:dyDescent="0.2">
      <c r="A24" s="125" t="s">
        <v>11</v>
      </c>
      <c r="B24" s="126"/>
      <c r="C24" s="127"/>
      <c r="D24" s="128"/>
      <c r="E24" s="126"/>
      <c r="F24" s="127"/>
      <c r="G24" s="128"/>
      <c r="H24" s="129"/>
      <c r="I24" s="130">
        <f t="shared" si="0"/>
        <v>0</v>
      </c>
    </row>
    <row r="25" spans="1:9" s="5" customFormat="1" ht="17.100000000000001" customHeight="1" x14ac:dyDescent="0.2">
      <c r="A25" s="24" t="s">
        <v>18</v>
      </c>
      <c r="B25" s="27"/>
      <c r="C25" s="68"/>
      <c r="D25" s="46"/>
      <c r="E25" s="27"/>
      <c r="F25" s="68"/>
      <c r="G25" s="46"/>
      <c r="H25" s="28"/>
      <c r="I25" s="130">
        <f t="shared" si="0"/>
        <v>0</v>
      </c>
    </row>
    <row r="26" spans="1:9" s="5" customFormat="1" x14ac:dyDescent="0.2">
      <c r="A26" s="24" t="s">
        <v>30</v>
      </c>
      <c r="B26" s="27"/>
      <c r="C26" s="68"/>
      <c r="D26" s="46"/>
      <c r="E26" s="27"/>
      <c r="F26" s="68"/>
      <c r="G26" s="46"/>
      <c r="H26" s="28"/>
      <c r="I26" s="130">
        <f t="shared" si="0"/>
        <v>0</v>
      </c>
    </row>
    <row r="27" spans="1:9" s="5" customFormat="1" ht="17.100000000000001" customHeight="1" x14ac:dyDescent="0.2">
      <c r="A27" s="125" t="s">
        <v>6</v>
      </c>
      <c r="B27" s="126"/>
      <c r="C27" s="127"/>
      <c r="D27" s="128"/>
      <c r="E27" s="126"/>
      <c r="F27" s="127"/>
      <c r="G27" s="128"/>
      <c r="H27" s="129"/>
      <c r="I27" s="130">
        <f t="shared" si="0"/>
        <v>0</v>
      </c>
    </row>
    <row r="28" spans="1:9" s="5" customFormat="1" ht="17.100000000000001" customHeight="1" thickBot="1" x14ac:dyDescent="0.25">
      <c r="A28" s="24" t="s">
        <v>9</v>
      </c>
      <c r="B28" s="27"/>
      <c r="C28" s="68"/>
      <c r="D28" s="46"/>
      <c r="E28" s="27"/>
      <c r="F28" s="68"/>
      <c r="G28" s="46"/>
      <c r="H28" s="28"/>
      <c r="I28" s="132">
        <f t="shared" si="0"/>
        <v>0</v>
      </c>
    </row>
    <row r="29" spans="1:9" s="6" customFormat="1" ht="23.25" customHeight="1" thickBot="1" x14ac:dyDescent="0.25">
      <c r="A29" s="40" t="s">
        <v>55</v>
      </c>
      <c r="B29" s="69">
        <f>SUM(B8:B28)/22</f>
        <v>0</v>
      </c>
      <c r="C29" s="70">
        <f t="shared" ref="C29:H29" si="1">SUM(C8:C28)/19</f>
        <v>0</v>
      </c>
      <c r="D29" s="41">
        <f t="shared" si="1"/>
        <v>0</v>
      </c>
      <c r="E29" s="69">
        <f t="shared" si="1"/>
        <v>0</v>
      </c>
      <c r="F29" s="70">
        <f t="shared" si="1"/>
        <v>0</v>
      </c>
      <c r="G29" s="41">
        <f t="shared" si="1"/>
        <v>0</v>
      </c>
      <c r="H29" s="44">
        <f t="shared" si="1"/>
        <v>0</v>
      </c>
      <c r="I29" s="57">
        <f>SUM(C31)</f>
        <v>0</v>
      </c>
    </row>
    <row r="30" spans="1:9" s="10" customFormat="1" ht="15" customHeight="1" x14ac:dyDescent="0.2">
      <c r="A30" s="88">
        <f>SUM(B8:B28)</f>
        <v>0</v>
      </c>
      <c r="B30" s="19"/>
      <c r="C30" s="61" t="s">
        <v>56</v>
      </c>
      <c r="D30" s="62"/>
      <c r="E30" s="63"/>
      <c r="I30" s="12"/>
    </row>
    <row r="31" spans="1:9" s="11" customFormat="1" ht="15" customHeight="1" x14ac:dyDescent="0.2">
      <c r="A31" s="88">
        <f>SUM(C8:H28)</f>
        <v>0</v>
      </c>
      <c r="B31" s="19"/>
      <c r="C31" s="64">
        <f>SUM(D31*E31)</f>
        <v>0</v>
      </c>
      <c r="D31" s="65">
        <f>SUM(B8:B28)/57</f>
        <v>0</v>
      </c>
      <c r="E31" s="66">
        <f>SUM(C8:H28)/342</f>
        <v>0</v>
      </c>
      <c r="I31" s="12"/>
    </row>
    <row r="32" spans="1:9" s="8" customFormat="1" ht="10.5" customHeight="1" x14ac:dyDescent="0.25">
      <c r="A32" s="113"/>
      <c r="B32" s="20"/>
      <c r="D32" s="37"/>
      <c r="E32" s="37"/>
      <c r="I32" s="12"/>
    </row>
    <row r="33" spans="1:9" s="32" customFormat="1" ht="11.25" customHeight="1" x14ac:dyDescent="0.2">
      <c r="A33" s="114"/>
      <c r="B33" s="31"/>
      <c r="C33" s="16"/>
      <c r="D33" s="13"/>
      <c r="E33" s="13"/>
      <c r="I33" s="22"/>
    </row>
    <row r="34" spans="1:9" s="8" customFormat="1" ht="17.100000000000001" customHeight="1" x14ac:dyDescent="0.2">
      <c r="A34" s="12"/>
      <c r="B34" s="31"/>
      <c r="C34" s="16"/>
      <c r="D34" s="13"/>
      <c r="E34" s="13"/>
      <c r="I34" s="12"/>
    </row>
    <row r="35" spans="1:9" x14ac:dyDescent="0.2">
      <c r="B35" s="30"/>
    </row>
  </sheetData>
  <sortState ref="A7:I28">
    <sortCondition ref="A7"/>
  </sortState>
  <mergeCells count="1">
    <mergeCell ref="A2:I2"/>
  </mergeCells>
  <phoneticPr fontId="0" type="noConversion"/>
  <dataValidations count="1">
    <dataValidation type="whole" showInputMessage="1" showErrorMessage="1" errorTitle="Out of Range" error="Value must be between 3 - 0_x000a_" sqref="B7:H8 B9:H28" xr:uid="{00000000-0002-0000-0200-000000000000}">
      <formula1>0</formula1>
      <formula2>3</formula2>
    </dataValidation>
  </dataValidations>
  <pageMargins left="0.66" right="0.5" top="0" bottom="0" header="0.5" footer="0.15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opLeftCell="A2" workbookViewId="0">
      <selection activeCell="A15" sqref="A15"/>
    </sheetView>
  </sheetViews>
  <sheetFormatPr defaultRowHeight="12.75" x14ac:dyDescent="0.2"/>
  <cols>
    <col min="1" max="1" width="19" style="2" customWidth="1"/>
    <col min="2" max="2" width="12" style="2" bestFit="1" customWidth="1"/>
    <col min="3" max="3" width="11.140625" style="2" customWidth="1"/>
    <col min="4" max="4" width="11" style="2" customWidth="1"/>
    <col min="5" max="8" width="12.28515625" style="2" customWidth="1"/>
    <col min="9" max="9" width="15.85546875" style="2" customWidth="1"/>
    <col min="10" max="16384" width="9.140625" style="2"/>
  </cols>
  <sheetData>
    <row r="1" spans="1:9" ht="23.25" customHeight="1" x14ac:dyDescent="0.25">
      <c r="A1" s="247" t="s">
        <v>43</v>
      </c>
      <c r="B1" s="247"/>
      <c r="C1" s="247"/>
      <c r="D1" s="247"/>
      <c r="E1" s="247"/>
      <c r="F1" s="247"/>
      <c r="G1" s="247"/>
      <c r="H1" s="247"/>
      <c r="I1" s="247"/>
    </row>
    <row r="2" spans="1:9" ht="26.25" customHeight="1" thickBot="1" x14ac:dyDescent="0.25">
      <c r="A2" s="33" t="s">
        <v>44</v>
      </c>
      <c r="B2" s="1"/>
      <c r="C2" s="1"/>
      <c r="D2" s="1"/>
      <c r="E2" s="1"/>
      <c r="F2" s="1"/>
      <c r="G2" s="1"/>
      <c r="H2" s="1"/>
      <c r="I2" s="1"/>
    </row>
    <row r="3" spans="1:9" ht="17.25" customHeight="1" thickBot="1" x14ac:dyDescent="0.25">
      <c r="A3" s="89"/>
      <c r="B3" s="90"/>
      <c r="C3" s="91" t="s">
        <v>51</v>
      </c>
      <c r="D3" s="92"/>
      <c r="E3" s="93"/>
      <c r="F3" s="92"/>
      <c r="G3" s="92"/>
      <c r="H3" s="93"/>
      <c r="I3" s="94"/>
    </row>
    <row r="4" spans="1:9" s="15" customFormat="1" ht="31.5" customHeight="1" thickBot="1" x14ac:dyDescent="0.25">
      <c r="A4" s="18" t="s">
        <v>0</v>
      </c>
      <c r="B4" s="75" t="s">
        <v>1</v>
      </c>
      <c r="C4" s="80" t="s">
        <v>32</v>
      </c>
      <c r="D4" s="76" t="s">
        <v>31</v>
      </c>
      <c r="E4" s="71" t="s">
        <v>33</v>
      </c>
      <c r="F4" s="73" t="s">
        <v>34</v>
      </c>
      <c r="G4" s="53" t="s">
        <v>52</v>
      </c>
      <c r="H4" s="55" t="s">
        <v>53</v>
      </c>
      <c r="I4" s="137" t="s">
        <v>35</v>
      </c>
    </row>
    <row r="5" spans="1:9" s="4" customFormat="1" ht="36.75" customHeight="1" thickBot="1" x14ac:dyDescent="0.25">
      <c r="A5" s="3"/>
      <c r="B5" s="29" t="s">
        <v>40</v>
      </c>
      <c r="C5" s="81" t="s">
        <v>37</v>
      </c>
      <c r="D5" s="77" t="s">
        <v>38</v>
      </c>
      <c r="E5" s="72" t="s">
        <v>69</v>
      </c>
      <c r="F5" s="74" t="s">
        <v>39</v>
      </c>
      <c r="G5" s="54" t="s">
        <v>70</v>
      </c>
      <c r="H5" s="56" t="s">
        <v>41</v>
      </c>
      <c r="I5" s="138" t="s">
        <v>42</v>
      </c>
    </row>
    <row r="6" spans="1:9" s="17" customFormat="1" ht="39" customHeight="1" thickBot="1" x14ac:dyDescent="0.25">
      <c r="A6" s="14" t="s">
        <v>49</v>
      </c>
      <c r="B6" s="52" t="s">
        <v>48</v>
      </c>
      <c r="C6" s="82" t="s">
        <v>50</v>
      </c>
      <c r="D6" s="78" t="s">
        <v>46</v>
      </c>
      <c r="E6" s="42" t="s">
        <v>47</v>
      </c>
      <c r="F6" s="58" t="s">
        <v>57</v>
      </c>
      <c r="G6" s="59" t="s">
        <v>58</v>
      </c>
      <c r="H6" s="60" t="s">
        <v>59</v>
      </c>
      <c r="I6" s="139" t="s">
        <v>54</v>
      </c>
    </row>
    <row r="7" spans="1:9" s="5" customFormat="1" x14ac:dyDescent="0.2">
      <c r="A7" s="131" t="s">
        <v>25</v>
      </c>
      <c r="B7" s="126"/>
      <c r="C7" s="127"/>
      <c r="D7" s="128"/>
      <c r="E7" s="126"/>
      <c r="F7" s="127"/>
      <c r="G7" s="128"/>
      <c r="H7" s="129"/>
      <c r="I7" s="140">
        <f t="shared" ref="I7:I14" si="0">SUM((B7/3)*((C7+D7+E7+F7+G7+H7)/18))</f>
        <v>0</v>
      </c>
    </row>
    <row r="8" spans="1:9" s="5" customFormat="1" ht="24.95" customHeight="1" x14ac:dyDescent="0.2">
      <c r="A8" s="131" t="s">
        <v>22</v>
      </c>
      <c r="B8" s="126"/>
      <c r="C8" s="127"/>
      <c r="D8" s="128"/>
      <c r="E8" s="126"/>
      <c r="F8" s="127"/>
      <c r="G8" s="128"/>
      <c r="H8" s="129"/>
      <c r="I8" s="130">
        <f t="shared" si="0"/>
        <v>0</v>
      </c>
    </row>
    <row r="9" spans="1:9" s="5" customFormat="1" ht="24.95" customHeight="1" x14ac:dyDescent="0.2">
      <c r="A9" s="131" t="s">
        <v>94</v>
      </c>
      <c r="B9" s="126"/>
      <c r="C9" s="127"/>
      <c r="D9" s="128"/>
      <c r="E9" s="126"/>
      <c r="F9" s="127"/>
      <c r="G9" s="128"/>
      <c r="H9" s="129"/>
      <c r="I9" s="130">
        <f t="shared" si="0"/>
        <v>0</v>
      </c>
    </row>
    <row r="10" spans="1:9" s="5" customFormat="1" ht="24.95" customHeight="1" x14ac:dyDescent="0.2">
      <c r="A10" s="131" t="s">
        <v>24</v>
      </c>
      <c r="B10" s="126"/>
      <c r="C10" s="127"/>
      <c r="D10" s="128"/>
      <c r="E10" s="126"/>
      <c r="F10" s="127"/>
      <c r="G10" s="128"/>
      <c r="H10" s="129"/>
      <c r="I10" s="130">
        <f t="shared" si="0"/>
        <v>0</v>
      </c>
    </row>
    <row r="11" spans="1:9" s="5" customFormat="1" ht="24.95" customHeight="1" x14ac:dyDescent="0.2">
      <c r="A11" s="131" t="s">
        <v>72</v>
      </c>
      <c r="B11" s="126"/>
      <c r="C11" s="127"/>
      <c r="D11" s="128"/>
      <c r="E11" s="126"/>
      <c r="F11" s="127"/>
      <c r="G11" s="128"/>
      <c r="H11" s="129"/>
      <c r="I11" s="130">
        <f t="shared" si="0"/>
        <v>0</v>
      </c>
    </row>
    <row r="12" spans="1:9" s="5" customFormat="1" ht="24.95" customHeight="1" x14ac:dyDescent="0.2">
      <c r="A12" s="131" t="s">
        <v>95</v>
      </c>
      <c r="B12" s="126"/>
      <c r="C12" s="127"/>
      <c r="D12" s="128"/>
      <c r="E12" s="126"/>
      <c r="F12" s="127"/>
      <c r="G12" s="128"/>
      <c r="H12" s="129"/>
      <c r="I12" s="130">
        <f t="shared" si="0"/>
        <v>0</v>
      </c>
    </row>
    <row r="13" spans="1:9" s="5" customFormat="1" ht="24.95" customHeight="1" x14ac:dyDescent="0.2">
      <c r="A13" s="131" t="s">
        <v>23</v>
      </c>
      <c r="B13" s="126"/>
      <c r="C13" s="127"/>
      <c r="D13" s="128"/>
      <c r="E13" s="126"/>
      <c r="F13" s="127"/>
      <c r="G13" s="128"/>
      <c r="H13" s="129"/>
      <c r="I13" s="130">
        <f t="shared" si="0"/>
        <v>0</v>
      </c>
    </row>
    <row r="14" spans="1:9" s="5" customFormat="1" ht="24.95" customHeight="1" thickBot="1" x14ac:dyDescent="0.25">
      <c r="A14" s="131" t="s">
        <v>19</v>
      </c>
      <c r="B14" s="126"/>
      <c r="C14" s="127"/>
      <c r="D14" s="128"/>
      <c r="E14" s="126"/>
      <c r="F14" s="127"/>
      <c r="G14" s="128"/>
      <c r="H14" s="129"/>
      <c r="I14" s="130">
        <f t="shared" si="0"/>
        <v>0</v>
      </c>
    </row>
    <row r="15" spans="1:9" s="5" customFormat="1" ht="24.95" customHeight="1" x14ac:dyDescent="0.2">
      <c r="A15" s="152" t="s">
        <v>99</v>
      </c>
      <c r="B15" s="148"/>
      <c r="C15" s="149"/>
      <c r="D15" s="150"/>
      <c r="E15" s="148"/>
      <c r="F15" s="149"/>
      <c r="G15" s="150"/>
      <c r="H15" s="124"/>
      <c r="I15" s="140"/>
    </row>
    <row r="16" spans="1:9" s="5" customFormat="1" ht="51.75" customHeight="1" x14ac:dyDescent="0.2">
      <c r="A16" s="131" t="s">
        <v>81</v>
      </c>
      <c r="B16" s="126"/>
      <c r="C16" s="127"/>
      <c r="D16" s="128"/>
      <c r="E16" s="126"/>
      <c r="F16" s="127"/>
      <c r="G16" s="128"/>
      <c r="H16" s="129"/>
      <c r="I16" s="130">
        <f>SUM((B16/3)*((C16+D16+E16+F16+G16+H16)/18))</f>
        <v>0</v>
      </c>
    </row>
    <row r="17" spans="1:9" s="5" customFormat="1" ht="24.95" customHeight="1" x14ac:dyDescent="0.2">
      <c r="A17" s="131" t="s">
        <v>20</v>
      </c>
      <c r="B17" s="126"/>
      <c r="C17" s="127"/>
      <c r="D17" s="128"/>
      <c r="E17" s="126"/>
      <c r="F17" s="127"/>
      <c r="G17" s="128"/>
      <c r="H17" s="129"/>
      <c r="I17" s="130">
        <f>SUM((B17/3)*((C17+D17+E17+F17+G17+H17)/18))</f>
        <v>0</v>
      </c>
    </row>
    <row r="18" spans="1:9" s="5" customFormat="1" ht="24.95" customHeight="1" x14ac:dyDescent="0.2">
      <c r="A18" s="131" t="s">
        <v>21</v>
      </c>
      <c r="B18" s="126"/>
      <c r="C18" s="127"/>
      <c r="D18" s="128"/>
      <c r="E18" s="126"/>
      <c r="F18" s="127"/>
      <c r="G18" s="128"/>
      <c r="H18" s="129"/>
      <c r="I18" s="130">
        <f>SUM((B18/3)*((C18+D18+E18+F18+G18+H18)/18))</f>
        <v>0</v>
      </c>
    </row>
    <row r="19" spans="1:9" s="5" customFormat="1" ht="24.95" customHeight="1" thickBot="1" x14ac:dyDescent="0.25">
      <c r="A19" s="131" t="s">
        <v>78</v>
      </c>
      <c r="B19" s="146"/>
      <c r="C19" s="147"/>
      <c r="D19" s="135"/>
      <c r="E19" s="146"/>
      <c r="F19" s="147"/>
      <c r="G19" s="135"/>
      <c r="H19" s="151"/>
      <c r="I19" s="132">
        <f>SUM((B19/3)*((C19+D19+E19+F19+G19+H19)/18))</f>
        <v>0</v>
      </c>
    </row>
    <row r="20" spans="1:9" s="6" customFormat="1" ht="30.75" customHeight="1" thickBot="1" x14ac:dyDescent="0.25">
      <c r="A20" s="40" t="s">
        <v>36</v>
      </c>
      <c r="B20" s="69">
        <f>SUM(B7:B19)/12</f>
        <v>0</v>
      </c>
      <c r="C20" s="69">
        <f t="shared" ref="C20:H20" si="1">SUM(C7:C19)/12</f>
        <v>0</v>
      </c>
      <c r="D20" s="69">
        <f t="shared" si="1"/>
        <v>0</v>
      </c>
      <c r="E20" s="69">
        <f t="shared" si="1"/>
        <v>0</v>
      </c>
      <c r="F20" s="69">
        <f t="shared" si="1"/>
        <v>0</v>
      </c>
      <c r="G20" s="69">
        <f t="shared" si="1"/>
        <v>0</v>
      </c>
      <c r="H20" s="69">
        <f t="shared" si="1"/>
        <v>0</v>
      </c>
      <c r="I20" s="57">
        <f>SUM(C22)</f>
        <v>0</v>
      </c>
    </row>
    <row r="21" spans="1:9" s="10" customFormat="1" ht="17.100000000000001" customHeight="1" x14ac:dyDescent="0.25">
      <c r="A21" s="88">
        <f>SUM(B7:B19)</f>
        <v>0</v>
      </c>
      <c r="B21" s="19"/>
      <c r="C21" s="61" t="s">
        <v>56</v>
      </c>
      <c r="D21" s="62"/>
      <c r="E21" s="63"/>
      <c r="F21" s="38"/>
      <c r="G21" s="38"/>
      <c r="H21" s="38"/>
      <c r="I21" s="12"/>
    </row>
    <row r="22" spans="1:9" s="11" customFormat="1" ht="17.100000000000001" customHeight="1" x14ac:dyDescent="0.2">
      <c r="A22" s="88">
        <f>SUM(C7:H19)</f>
        <v>0</v>
      </c>
      <c r="B22" s="19"/>
      <c r="C22" s="64">
        <f>SUM(D22*E22)</f>
        <v>0</v>
      </c>
      <c r="D22" s="65">
        <f>SUM(B7:B19)/30</f>
        <v>0</v>
      </c>
      <c r="E22" s="66">
        <f>SUM(C7:H19)/162</f>
        <v>0</v>
      </c>
      <c r="G22" s="87"/>
      <c r="I22" s="12"/>
    </row>
    <row r="23" spans="1:9" s="8" customFormat="1" ht="16.5" customHeight="1" x14ac:dyDescent="0.25">
      <c r="A23" s="113"/>
      <c r="B23" s="20"/>
      <c r="F23" s="39"/>
      <c r="G23" s="87"/>
      <c r="H23" s="39"/>
      <c r="I23" s="12"/>
    </row>
    <row r="24" spans="1:9" s="32" customFormat="1" ht="12.75" customHeight="1" x14ac:dyDescent="0.2">
      <c r="A24" s="114"/>
      <c r="B24" s="31"/>
      <c r="C24" s="16"/>
      <c r="D24" s="13"/>
      <c r="E24" s="13"/>
      <c r="I24" s="22"/>
    </row>
    <row r="25" spans="1:9" s="8" customFormat="1" ht="17.100000000000001" customHeight="1" x14ac:dyDescent="0.2">
      <c r="A25" s="12"/>
      <c r="B25" s="31"/>
      <c r="C25" s="16"/>
      <c r="D25" s="13"/>
      <c r="E25" s="13"/>
      <c r="I25" s="12"/>
    </row>
  </sheetData>
  <sortState ref="A7:I19">
    <sortCondition ref="A7"/>
  </sortState>
  <mergeCells count="1">
    <mergeCell ref="A1:I1"/>
  </mergeCells>
  <phoneticPr fontId="0" type="noConversion"/>
  <dataValidations count="1">
    <dataValidation type="whole" showInputMessage="1" showErrorMessage="1" errorTitle="Out of Range" error="Value must be between 3 - 0_x000a_" sqref="B7:H19" xr:uid="{00000000-0002-0000-0300-000000000000}">
      <formula1>0</formula1>
      <formula2>3</formula2>
    </dataValidation>
  </dataValidations>
  <pageMargins left="0.66" right="0.5" top="0.48" bottom="0.25" header="0.67" footer="0.25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tabSelected="1" topLeftCell="A5" workbookViewId="0">
      <selection activeCell="C10" sqref="C10"/>
    </sheetView>
  </sheetViews>
  <sheetFormatPr defaultRowHeight="12.75" x14ac:dyDescent="0.2"/>
  <cols>
    <col min="1" max="1" width="19" style="2" customWidth="1"/>
    <col min="2" max="2" width="12" style="2" bestFit="1" customWidth="1"/>
    <col min="3" max="3" width="11.140625" style="2" customWidth="1"/>
    <col min="4" max="4" width="12.7109375" style="2" customWidth="1"/>
    <col min="5" max="7" width="12.28515625" style="2" customWidth="1"/>
    <col min="8" max="8" width="13.5703125" style="2" customWidth="1"/>
    <col min="9" max="9" width="17.140625" style="2" customWidth="1"/>
    <col min="10" max="16384" width="9.140625" style="2"/>
  </cols>
  <sheetData>
    <row r="1" spans="1:10" ht="18" customHeight="1" x14ac:dyDescent="0.25">
      <c r="A1" s="247" t="s">
        <v>43</v>
      </c>
      <c r="B1" s="247"/>
      <c r="C1" s="247"/>
      <c r="D1" s="247"/>
      <c r="E1" s="247"/>
      <c r="F1" s="247"/>
      <c r="G1" s="247"/>
      <c r="H1" s="247"/>
      <c r="I1" s="247"/>
    </row>
    <row r="2" spans="1:10" ht="16.5" customHeight="1" thickBot="1" x14ac:dyDescent="0.25">
      <c r="A2" s="33" t="s">
        <v>45</v>
      </c>
      <c r="B2" s="1"/>
      <c r="C2" s="1"/>
      <c r="D2" s="1"/>
      <c r="E2" s="1"/>
      <c r="F2" s="1"/>
      <c r="G2" s="1"/>
      <c r="H2" s="1"/>
      <c r="I2" s="1"/>
    </row>
    <row r="3" spans="1:10" ht="17.25" customHeight="1" thickBot="1" x14ac:dyDescent="0.25">
      <c r="A3" s="89"/>
      <c r="B3" s="90"/>
      <c r="C3" s="91" t="s">
        <v>51</v>
      </c>
      <c r="D3" s="92"/>
      <c r="E3" s="93"/>
      <c r="F3" s="92"/>
      <c r="G3" s="92"/>
      <c r="H3" s="93"/>
      <c r="I3" s="94"/>
    </row>
    <row r="4" spans="1:10" s="15" customFormat="1" ht="24" customHeight="1" thickBot="1" x14ac:dyDescent="0.25">
      <c r="A4" s="18" t="s">
        <v>0</v>
      </c>
      <c r="B4" s="47" t="s">
        <v>1</v>
      </c>
      <c r="C4" s="48" t="s">
        <v>32</v>
      </c>
      <c r="D4" s="49" t="s">
        <v>31</v>
      </c>
      <c r="E4" s="71" t="s">
        <v>33</v>
      </c>
      <c r="F4" s="73" t="s">
        <v>34</v>
      </c>
      <c r="G4" s="53" t="s">
        <v>52</v>
      </c>
      <c r="H4" s="55" t="s">
        <v>53</v>
      </c>
      <c r="I4" s="137" t="s">
        <v>35</v>
      </c>
    </row>
    <row r="5" spans="1:10" s="4" customFormat="1" ht="36.75" customHeight="1" thickBot="1" x14ac:dyDescent="0.25">
      <c r="A5" s="3"/>
      <c r="B5" s="29" t="s">
        <v>40</v>
      </c>
      <c r="C5" s="50" t="s">
        <v>37</v>
      </c>
      <c r="D5" s="51" t="s">
        <v>38</v>
      </c>
      <c r="E5" s="72" t="s">
        <v>69</v>
      </c>
      <c r="F5" s="74" t="s">
        <v>39</v>
      </c>
      <c r="G5" s="54" t="s">
        <v>70</v>
      </c>
      <c r="H5" s="56" t="s">
        <v>41</v>
      </c>
      <c r="I5" s="138" t="s">
        <v>42</v>
      </c>
    </row>
    <row r="6" spans="1:10" s="17" customFormat="1" ht="40.5" customHeight="1" thickBot="1" x14ac:dyDescent="0.25">
      <c r="A6" s="14" t="s">
        <v>49</v>
      </c>
      <c r="B6" s="52" t="s">
        <v>48</v>
      </c>
      <c r="C6" s="36" t="s">
        <v>50</v>
      </c>
      <c r="D6" s="43" t="s">
        <v>46</v>
      </c>
      <c r="E6" s="42" t="s">
        <v>47</v>
      </c>
      <c r="F6" s="58" t="s">
        <v>57</v>
      </c>
      <c r="G6" s="59" t="s">
        <v>58</v>
      </c>
      <c r="H6" s="60" t="s">
        <v>63</v>
      </c>
      <c r="I6" s="139" t="s">
        <v>54</v>
      </c>
    </row>
    <row r="7" spans="1:10" s="5" customFormat="1" ht="24" x14ac:dyDescent="0.2">
      <c r="A7" s="120" t="s">
        <v>79</v>
      </c>
      <c r="B7" s="121"/>
      <c r="C7" s="122"/>
      <c r="D7" s="123"/>
      <c r="E7" s="121"/>
      <c r="F7" s="122"/>
      <c r="G7" s="123"/>
      <c r="H7" s="124"/>
      <c r="I7" s="140">
        <f>SUM((B7/3)*((C7+D7+E7+F7+G7+H7)/18))</f>
        <v>0</v>
      </c>
    </row>
    <row r="8" spans="1:10" s="5" customFormat="1" x14ac:dyDescent="0.2">
      <c r="A8" s="120" t="s">
        <v>85</v>
      </c>
      <c r="B8" s="142"/>
      <c r="C8" s="143"/>
      <c r="D8" s="144"/>
      <c r="E8" s="142"/>
      <c r="F8" s="143"/>
      <c r="G8" s="144"/>
      <c r="H8" s="145"/>
      <c r="I8" s="130">
        <f>SUM((B8/3)*((C8+D8+E8+F8+G8+H8)/18))</f>
        <v>0</v>
      </c>
    </row>
    <row r="9" spans="1:10" s="5" customFormat="1" ht="24" x14ac:dyDescent="0.2">
      <c r="A9" s="119" t="s">
        <v>68</v>
      </c>
      <c r="B9" s="34"/>
      <c r="C9" s="83"/>
      <c r="D9" s="79"/>
      <c r="E9" s="34"/>
      <c r="F9" s="83"/>
      <c r="G9" s="79"/>
      <c r="H9" s="35"/>
      <c r="I9" s="130">
        <f>SUM((B9/3)*((C9+D9+E9+F9+G9+H9)/18))</f>
        <v>0</v>
      </c>
    </row>
    <row r="10" spans="1:10" s="5" customFormat="1" ht="24" x14ac:dyDescent="0.2">
      <c r="A10" s="119" t="s">
        <v>67</v>
      </c>
      <c r="B10" s="34"/>
      <c r="C10" s="83"/>
      <c r="D10" s="79"/>
      <c r="E10" s="34"/>
      <c r="F10" s="83"/>
      <c r="G10" s="79"/>
      <c r="H10" s="35"/>
      <c r="I10" s="130">
        <f>SUM((B10/3)*((C10+D10+E10+F10+G10+H10)/18))</f>
        <v>0</v>
      </c>
    </row>
    <row r="11" spans="1:10" s="5" customFormat="1" ht="47.25" thickBot="1" x14ac:dyDescent="0.25">
      <c r="A11" s="24" t="s">
        <v>64</v>
      </c>
      <c r="B11" s="27"/>
      <c r="C11" s="84"/>
      <c r="D11" s="46"/>
      <c r="E11" s="27"/>
      <c r="F11" s="68"/>
      <c r="G11" s="46"/>
      <c r="H11" s="28"/>
      <c r="I11" s="130">
        <f>SUM((B11/3)*((C11+D11+E11+F11+G11+H11)/18))</f>
        <v>0</v>
      </c>
    </row>
    <row r="12" spans="1:10" s="6" customFormat="1" ht="21" customHeight="1" thickBot="1" x14ac:dyDescent="0.25">
      <c r="A12" s="40" t="s">
        <v>36</v>
      </c>
      <c r="B12" s="85">
        <f>SUM(B7:B11)/5</f>
        <v>0</v>
      </c>
      <c r="C12" s="85">
        <f t="shared" ref="C12:H12" si="0">SUM(C7:C11)/5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57">
        <f>SUM(C15)</f>
        <v>0</v>
      </c>
    </row>
    <row r="13" spans="1:10" s="10" customFormat="1" ht="6.75" customHeight="1" x14ac:dyDescent="0.2">
      <c r="A13" s="12"/>
      <c r="B13" s="19"/>
      <c r="C13" s="9"/>
      <c r="D13" s="21"/>
      <c r="E13" s="21"/>
      <c r="I13" s="12"/>
    </row>
    <row r="14" spans="1:10" s="32" customFormat="1" ht="24" customHeight="1" x14ac:dyDescent="0.2">
      <c r="A14" s="88">
        <f>SUM(B7:B11)</f>
        <v>0</v>
      </c>
      <c r="B14" s="19"/>
      <c r="C14" s="61" t="s">
        <v>56</v>
      </c>
      <c r="D14" s="62"/>
      <c r="E14" s="63"/>
      <c r="F14" s="2"/>
      <c r="G14" s="2"/>
      <c r="H14" s="2"/>
      <c r="I14" s="2"/>
      <c r="J14" s="2"/>
    </row>
    <row r="15" spans="1:10" s="8" customFormat="1" x14ac:dyDescent="0.2">
      <c r="A15" s="88">
        <f>SUM(C7:H11)</f>
        <v>0</v>
      </c>
      <c r="B15" s="19"/>
      <c r="C15" s="64">
        <f>SUM(D15*E15)</f>
        <v>0</v>
      </c>
      <c r="D15" s="65">
        <f>SUM(B7:B11)/27</f>
        <v>0</v>
      </c>
      <c r="E15" s="66">
        <f>SUM(C7:H11)/162</f>
        <v>0</v>
      </c>
      <c r="F15" s="2"/>
      <c r="G15" s="86"/>
      <c r="H15" s="2"/>
      <c r="I15" s="2"/>
      <c r="J15" s="2"/>
    </row>
    <row r="16" spans="1:10" ht="40.5" customHeight="1" x14ac:dyDescent="0.25">
      <c r="A16" s="113"/>
      <c r="B16" s="20"/>
      <c r="C16" s="8"/>
      <c r="D16" s="37"/>
      <c r="E16" s="37"/>
    </row>
    <row r="17" spans="1:1" ht="24" customHeight="1" x14ac:dyDescent="0.2">
      <c r="A17" s="114"/>
    </row>
    <row r="21" spans="1:1" ht="18.75" customHeight="1" x14ac:dyDescent="0.2"/>
    <row r="22" spans="1:1" ht="15.75" customHeight="1" x14ac:dyDescent="0.2"/>
    <row r="23" spans="1:1" ht="15" customHeight="1" x14ac:dyDescent="0.2"/>
    <row r="24" spans="1:1" ht="15" customHeight="1" x14ac:dyDescent="0.2"/>
    <row r="25" spans="1:1" ht="15" customHeight="1" x14ac:dyDescent="0.2"/>
  </sheetData>
  <sortState ref="A7:I11">
    <sortCondition ref="A7"/>
  </sortState>
  <mergeCells count="1">
    <mergeCell ref="A1:I1"/>
  </mergeCells>
  <phoneticPr fontId="0" type="noConversion"/>
  <dataValidations count="1">
    <dataValidation type="whole" showInputMessage="1" showErrorMessage="1" errorTitle="Out of Range" error="Value must be between 0 - 3_x000a_" sqref="B7:H11" xr:uid="{00000000-0002-0000-0400-000000000000}">
      <formula1>0</formula1>
      <formula2>3</formula2>
    </dataValidation>
  </dataValidations>
  <pageMargins left="0.66" right="0.5" top="0.25" bottom="0.25" header="0.5" footer="0.25"/>
  <pageSetup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workbookViewId="0">
      <selection activeCell="Q1" sqref="Q1:Q1048576"/>
    </sheetView>
  </sheetViews>
  <sheetFormatPr defaultRowHeight="12.75" x14ac:dyDescent="0.2"/>
  <cols>
    <col min="1" max="1" width="36" style="96" customWidth="1"/>
    <col min="2" max="5" width="10.7109375" style="96" customWidth="1"/>
    <col min="6" max="6" width="12.28515625" style="96" customWidth="1"/>
    <col min="7" max="16384" width="9.140625" style="96"/>
  </cols>
  <sheetData>
    <row r="1" spans="1:8" ht="18.75" customHeight="1" x14ac:dyDescent="0.2">
      <c r="A1" s="95" t="s">
        <v>71</v>
      </c>
      <c r="B1" s="95"/>
      <c r="C1" s="95"/>
      <c r="D1" s="95"/>
      <c r="E1" s="95"/>
      <c r="F1" s="118"/>
      <c r="G1" s="95"/>
    </row>
    <row r="2" spans="1:8" s="102" customFormat="1" ht="107.25" customHeight="1" x14ac:dyDescent="0.2">
      <c r="A2" s="97"/>
      <c r="B2" s="98" t="s">
        <v>26</v>
      </c>
      <c r="C2" s="98" t="s">
        <v>27</v>
      </c>
      <c r="D2" s="98" t="s">
        <v>28</v>
      </c>
      <c r="E2" s="98" t="s">
        <v>29</v>
      </c>
      <c r="F2" s="99" t="s">
        <v>65</v>
      </c>
      <c r="G2" s="100"/>
      <c r="H2" s="101"/>
    </row>
    <row r="3" spans="1:8" ht="20.100000000000001" customHeight="1" x14ac:dyDescent="0.2">
      <c r="A3" s="7" t="s">
        <v>60</v>
      </c>
      <c r="B3" s="103">
        <f>'Natural Hazards'!D16</f>
        <v>0</v>
      </c>
      <c r="C3" s="104">
        <f>'Technological Hazards'!D31</f>
        <v>0</v>
      </c>
      <c r="D3" s="103">
        <f>'Human Hazards'!D22</f>
        <v>0</v>
      </c>
      <c r="E3" s="104">
        <f>'Hazardous Materials'!D15</f>
        <v>0</v>
      </c>
      <c r="F3" s="105">
        <f>('Natural Hazards'!A15+'Technological Hazards'!A30+'Human Hazards'!A21+'Hazardous Materials'!A14)/162</f>
        <v>0</v>
      </c>
      <c r="G3" s="106"/>
      <c r="H3" s="106"/>
    </row>
    <row r="4" spans="1:8" ht="20.100000000000001" customHeight="1" x14ac:dyDescent="0.2">
      <c r="A4" s="7" t="s">
        <v>61</v>
      </c>
      <c r="B4" s="103">
        <f>'Natural Hazards'!E16</f>
        <v>0</v>
      </c>
      <c r="C4" s="104">
        <f>'Technological Hazards'!E31</f>
        <v>0</v>
      </c>
      <c r="D4" s="103">
        <f>'Human Hazards'!E22</f>
        <v>0</v>
      </c>
      <c r="E4" s="104">
        <f>'Hazardous Materials'!E15</f>
        <v>0</v>
      </c>
      <c r="F4" s="105">
        <f>('Natural Hazards'!A16+'Technological Hazards'!A31+'Human Hazards'!A22+'Hazardous Materials'!A15)/972</f>
        <v>0</v>
      </c>
      <c r="H4" s="106"/>
    </row>
    <row r="5" spans="1:8" ht="6" customHeight="1" x14ac:dyDescent="0.2">
      <c r="A5" s="7"/>
      <c r="B5" s="104"/>
      <c r="C5" s="104"/>
      <c r="D5" s="104"/>
      <c r="E5" s="104"/>
      <c r="F5" s="105"/>
    </row>
    <row r="6" spans="1:8" ht="24" customHeight="1" x14ac:dyDescent="0.2">
      <c r="A6" s="107" t="s">
        <v>62</v>
      </c>
      <c r="B6" s="108">
        <f>'Natural Hazards'!C16</f>
        <v>0</v>
      </c>
      <c r="C6" s="108">
        <f>'Technological Hazards'!C31</f>
        <v>0</v>
      </c>
      <c r="D6" s="108">
        <f>'Human Hazards'!C22</f>
        <v>0</v>
      </c>
      <c r="E6" s="108">
        <f>'Hazardous Materials'!C15</f>
        <v>0</v>
      </c>
      <c r="F6" s="109">
        <f>SUM(F3*F4)</f>
        <v>0</v>
      </c>
      <c r="G6" s="106"/>
    </row>
    <row r="7" spans="1:8" x14ac:dyDescent="0.2">
      <c r="A7" s="110"/>
    </row>
    <row r="44" spans="1:9" x14ac:dyDescent="0.2">
      <c r="A44" s="113"/>
      <c r="B44" s="111"/>
      <c r="C44" s="111"/>
      <c r="D44" s="111"/>
      <c r="E44" s="111"/>
      <c r="F44" s="111"/>
      <c r="G44" s="112"/>
      <c r="H44" s="112"/>
      <c r="I44" s="112"/>
    </row>
    <row r="45" spans="1:9" s="117" customFormat="1" x14ac:dyDescent="0.2">
      <c r="A45" s="114"/>
      <c r="B45" s="115"/>
      <c r="C45" s="115"/>
      <c r="D45" s="115"/>
      <c r="E45" s="115"/>
      <c r="F45" s="115"/>
      <c r="G45" s="116"/>
      <c r="H45" s="116"/>
      <c r="I45" s="116"/>
    </row>
    <row r="46" spans="1:9" x14ac:dyDescent="0.2">
      <c r="A46" s="111"/>
      <c r="B46" s="111"/>
      <c r="C46" s="111"/>
      <c r="D46" s="111"/>
      <c r="E46" s="111"/>
      <c r="F46" s="111"/>
      <c r="G46" s="112"/>
      <c r="H46" s="112"/>
      <c r="I46" s="112"/>
    </row>
    <row r="47" spans="1:9" x14ac:dyDescent="0.2">
      <c r="A47" s="111"/>
      <c r="C47" s="111"/>
      <c r="E47" s="111"/>
      <c r="F47" s="111"/>
      <c r="G47" s="112"/>
      <c r="H47" s="112"/>
      <c r="I47" s="112"/>
    </row>
  </sheetData>
  <phoneticPr fontId="0" type="noConversion"/>
  <pageMargins left="0.5" right="0.25" top="0.5" bottom="0.5" header="0.5" footer="0.25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Introduction</vt:lpstr>
      <vt:lpstr>Natural Hazards</vt:lpstr>
      <vt:lpstr>Technological Hazards</vt:lpstr>
      <vt:lpstr>Human Hazards</vt:lpstr>
      <vt:lpstr>Hazardous Materials</vt:lpstr>
      <vt:lpstr>Summary</vt:lpstr>
      <vt:lpstr>Introduction!Print_Area</vt:lpstr>
    </vt:vector>
  </TitlesOfParts>
  <Company>Kaiser Foundation Health Plan,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saruwami</dc:creator>
  <cp:lastModifiedBy>Mockros, Rachel</cp:lastModifiedBy>
  <cp:lastPrinted>2017-01-03T19:20:43Z</cp:lastPrinted>
  <dcterms:created xsi:type="dcterms:W3CDTF">2000-12-06T18:52:54Z</dcterms:created>
  <dcterms:modified xsi:type="dcterms:W3CDTF">2017-11-29T19:31:53Z</dcterms:modified>
</cp:coreProperties>
</file>